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6418B499-38DF-4683-B4E9-5817D9C8DB1D}" xr6:coauthVersionLast="47" xr6:coauthVersionMax="47" xr10:uidLastSave="{00000000-0000-0000-0000-000000000000}"/>
  <bookViews>
    <workbookView xWindow="3372" yWindow="2544" windowWidth="17280" windowHeight="8964" xr2:uid="{00000000-000D-0000-FFFF-FFFF00000000}"/>
  </bookViews>
  <sheets>
    <sheet name="KLASYFIKACJE DRUŻYNOWA I INDYWI" sheetId="2" r:id="rId1"/>
    <sheet name="POSZCZEGÓLNE TURNIEJE" sheetId="1" r:id="rId2"/>
  </sheets>
  <definedNames>
    <definedName name="_xlnm.Print_Area" localSheetId="0">'KLASYFIKACJE DRUŻYNOWA I INDYWI'!$A$1:$O$66</definedName>
    <definedName name="_xlnm.Print_Area" localSheetId="1">'POSZCZEGÓLNE TURNIEJE'!$A$1:$M$70</definedName>
  </definedNames>
  <calcPr calcId="181029"/>
</workbook>
</file>

<file path=xl/calcChain.xml><?xml version="1.0" encoding="utf-8"?>
<calcChain xmlns="http://schemas.openxmlformats.org/spreadsheetml/2006/main">
  <c r="N51" i="2" l="1"/>
  <c r="M42" i="1"/>
  <c r="N10" i="2"/>
  <c r="N9" i="2"/>
  <c r="N8" i="2"/>
  <c r="N7" i="2"/>
  <c r="N6" i="2"/>
  <c r="M29" i="1"/>
  <c r="M17" i="1"/>
  <c r="M11" i="1"/>
  <c r="M23" i="1"/>
  <c r="M4" i="1"/>
  <c r="N34" i="2"/>
  <c r="N37" i="2"/>
  <c r="N33" i="2"/>
  <c r="N35" i="2"/>
  <c r="N22" i="2"/>
  <c r="E34" i="1"/>
  <c r="F34" i="1"/>
  <c r="G34" i="1"/>
  <c r="H34" i="1"/>
  <c r="I34" i="1"/>
  <c r="J34" i="1"/>
  <c r="K34" i="1"/>
  <c r="L34" i="1"/>
  <c r="D34" i="1"/>
  <c r="N26" i="2"/>
  <c r="N28" i="2"/>
  <c r="N23" i="2"/>
  <c r="N18" i="2"/>
  <c r="N56" i="2"/>
  <c r="N19" i="2"/>
  <c r="N42" i="2"/>
  <c r="N57" i="2"/>
  <c r="N27" i="2"/>
  <c r="N21" i="2"/>
  <c r="N20" i="2"/>
  <c r="N15" i="2"/>
  <c r="N62" i="2"/>
  <c r="N58" i="2"/>
  <c r="N60" i="2"/>
  <c r="N59" i="2"/>
  <c r="N46" i="2"/>
  <c r="N43" i="2"/>
  <c r="N41" i="2"/>
  <c r="N40" i="2"/>
  <c r="N39" i="2"/>
  <c r="N36" i="2"/>
  <c r="N32" i="2"/>
  <c r="N30" i="2"/>
  <c r="N24" i="2"/>
  <c r="N16" i="2"/>
  <c r="N14" i="2"/>
  <c r="N13" i="2"/>
  <c r="N12" i="2"/>
  <c r="N11" i="2"/>
  <c r="K70" i="1"/>
  <c r="L70" i="1"/>
  <c r="N25" i="2"/>
  <c r="E47" i="1"/>
  <c r="F47" i="1"/>
  <c r="G47" i="1"/>
  <c r="H47" i="1"/>
  <c r="I47" i="1"/>
  <c r="J47" i="1"/>
  <c r="K47" i="1"/>
  <c r="L47" i="1"/>
  <c r="D47" i="1"/>
  <c r="D40" i="1"/>
  <c r="E40" i="1"/>
  <c r="M36" i="1" s="1"/>
  <c r="F40" i="1"/>
  <c r="G40" i="1"/>
  <c r="H40" i="1"/>
  <c r="I40" i="1"/>
  <c r="J40" i="1"/>
  <c r="K40" i="1"/>
  <c r="L40" i="1"/>
  <c r="N45" i="2"/>
  <c r="E15" i="1"/>
  <c r="F15" i="1"/>
  <c r="G15" i="1"/>
  <c r="H15" i="1"/>
  <c r="I15" i="1"/>
  <c r="J15" i="1"/>
  <c r="K15" i="1"/>
  <c r="L15" i="1"/>
  <c r="D15" i="1"/>
  <c r="E9" i="1"/>
  <c r="F9" i="1"/>
  <c r="G9" i="1"/>
  <c r="H9" i="1"/>
  <c r="I9" i="1"/>
  <c r="J9" i="1"/>
  <c r="K9" i="1"/>
  <c r="L9" i="1"/>
  <c r="D9" i="1"/>
  <c r="E64" i="1"/>
  <c r="F64" i="1"/>
  <c r="G64" i="1"/>
  <c r="H64" i="1"/>
  <c r="I64" i="1"/>
  <c r="J64" i="1"/>
  <c r="K64" i="1"/>
  <c r="L64" i="1"/>
  <c r="D64" i="1"/>
  <c r="M60" i="1" s="1"/>
  <c r="D70" i="1"/>
  <c r="N61" i="2"/>
  <c r="N54" i="2"/>
  <c r="N55" i="2"/>
  <c r="N31" i="2"/>
  <c r="N48" i="2"/>
  <c r="N49" i="2"/>
  <c r="N29" i="2"/>
  <c r="N44" i="2"/>
  <c r="N47" i="2"/>
  <c r="N52" i="2"/>
  <c r="N50" i="2"/>
  <c r="N38" i="2"/>
  <c r="G58" i="1"/>
  <c r="D53" i="1"/>
  <c r="J21" i="1"/>
  <c r="K27" i="1"/>
  <c r="F70" i="1"/>
  <c r="J70" i="1"/>
  <c r="I70" i="1"/>
  <c r="H27" i="1"/>
  <c r="H53" i="1"/>
  <c r="H21" i="1"/>
  <c r="H58" i="1"/>
  <c r="H70" i="1"/>
  <c r="G70" i="1"/>
  <c r="E70" i="1" l="1"/>
  <c r="M66" i="1" s="1"/>
  <c r="L21" i="1" l="1"/>
  <c r="K21" i="1"/>
  <c r="I21" i="1"/>
  <c r="G21" i="1"/>
  <c r="F21" i="1"/>
  <c r="E21" i="1"/>
  <c r="D21" i="1"/>
  <c r="L27" i="1"/>
  <c r="J27" i="1"/>
  <c r="I27" i="1"/>
  <c r="G27" i="1"/>
  <c r="F27" i="1"/>
  <c r="E27" i="1"/>
  <c r="D27" i="1"/>
  <c r="L58" i="1"/>
  <c r="K58" i="1"/>
  <c r="J58" i="1"/>
  <c r="I58" i="1"/>
  <c r="F58" i="1"/>
  <c r="E58" i="1"/>
  <c r="D58" i="1"/>
  <c r="L53" i="1"/>
  <c r="K53" i="1"/>
  <c r="J53" i="1"/>
  <c r="I53" i="1"/>
  <c r="G53" i="1"/>
  <c r="F53" i="1"/>
  <c r="E53" i="1"/>
  <c r="M55" i="1" l="1"/>
  <c r="M49" i="1"/>
</calcChain>
</file>

<file path=xl/sharedStrings.xml><?xml version="1.0" encoding="utf-8"?>
<sst xmlns="http://schemas.openxmlformats.org/spreadsheetml/2006/main" count="220" uniqueCount="148">
  <si>
    <t xml:space="preserve">KLASYFIKACJA ZESPOŁOWA </t>
  </si>
  <si>
    <t>RAZEM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</si>
  <si>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</si>
  <si>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</si>
  <si>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</si>
  <si>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</si>
  <si>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</si>
  <si>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</si>
  <si>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</si>
  <si>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</si>
  <si>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</si>
  <si>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HYDROMAT I</t>
  </si>
  <si>
    <t>10.</t>
  </si>
  <si>
    <t>BOREX</t>
  </si>
  <si>
    <t>11.</t>
  </si>
  <si>
    <t>HYDROMAT II</t>
  </si>
  <si>
    <t>12.</t>
  </si>
  <si>
    <t>HYDROBIG</t>
  </si>
  <si>
    <t>14.</t>
  </si>
  <si>
    <t>15.</t>
  </si>
  <si>
    <t>16.</t>
  </si>
  <si>
    <t>17.</t>
  </si>
  <si>
    <t>18.</t>
  </si>
  <si>
    <t>19.</t>
  </si>
  <si>
    <t>20.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</si>
  <si>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</si>
  <si>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</si>
  <si>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</si>
  <si>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</si>
  <si>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</si>
  <si>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</si>
  <si>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</si>
  <si>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</si>
  <si>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</si>
  <si>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</si>
  <si>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</si>
  <si>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</si>
  <si>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WYNIK</t>
  </si>
  <si>
    <t>SUMA</t>
  </si>
  <si>
    <t>Gierszewski Zbigniew</t>
  </si>
  <si>
    <t>Przytarski Maciej</t>
  </si>
  <si>
    <t>Wysocki Marcin</t>
  </si>
  <si>
    <t>Czamajło Rafał</t>
  </si>
  <si>
    <t>Pasiński Tadeusz</t>
  </si>
  <si>
    <t>Dąbrowski Jan</t>
  </si>
  <si>
    <t>Drejasz Kazimierz</t>
  </si>
  <si>
    <t>Depczyński Mateusz</t>
  </si>
  <si>
    <t>Hennik Adam</t>
  </si>
  <si>
    <t>Kłosek Leszek</t>
  </si>
  <si>
    <t>Kuczkowski Edward</t>
  </si>
  <si>
    <t>HENNIK ADAM</t>
  </si>
  <si>
    <t>DĄBROWSKI JAN</t>
  </si>
  <si>
    <t>DEPCZYŃSKI MATEUSZ</t>
  </si>
  <si>
    <t>WYSOCKI MARCIN</t>
  </si>
  <si>
    <t>KOZŁOWSKI MACIEJ</t>
  </si>
  <si>
    <t>GIERSZEWSKI ZBIGNIEW</t>
  </si>
  <si>
    <t>PASIŃSKI TADEUSZ</t>
  </si>
  <si>
    <t>Kozłowski Maciej</t>
  </si>
  <si>
    <t>KŁOSEK LESZEK</t>
  </si>
  <si>
    <t>CZAMAJŁO RAFAŁ</t>
  </si>
  <si>
    <t>SCHMIDT ANDRZEJ</t>
  </si>
  <si>
    <t>SUCHOMSKI ANDRZEJ</t>
  </si>
  <si>
    <t>Suchomski Andrzej</t>
  </si>
  <si>
    <t>Schmidt Andrzej</t>
  </si>
  <si>
    <t>Wysocki Bogdan</t>
  </si>
  <si>
    <t>KUCZKOWSKI EDWARD</t>
  </si>
  <si>
    <t>WYSOCKI BOGDAN</t>
  </si>
  <si>
    <t>PRZYTARSKI JAROSŁAW</t>
  </si>
  <si>
    <t>ĆWIKŁA TOMASZ</t>
  </si>
  <si>
    <t>WIELEWSKI PAWEŁ</t>
  </si>
  <si>
    <t>LIPINSKI KAROL</t>
  </si>
  <si>
    <t>SPEEDWAY TEAM</t>
  </si>
  <si>
    <t>Ćwikła Tomasz</t>
  </si>
  <si>
    <t>Przytarski Jarosław</t>
  </si>
  <si>
    <t>NOWACKI ALEKSANDER</t>
  </si>
  <si>
    <t>Nowacki Aleksander</t>
  </si>
  <si>
    <t>ASPEKT</t>
  </si>
  <si>
    <t>ĆWIKŁA ELŻBETA</t>
  </si>
  <si>
    <t>WEILANDT KATARZYNA</t>
  </si>
  <si>
    <t>KRUEGER MARZENA</t>
  </si>
  <si>
    <t>GŁÓWCZEWSKI JAN</t>
  </si>
  <si>
    <t>WEGNER KATARZYNA</t>
  </si>
  <si>
    <t>ZNANI</t>
  </si>
  <si>
    <t>DUREJKO ANDRZEJ</t>
  </si>
  <si>
    <t>DREJASZ  KAZIMIERZ</t>
  </si>
  <si>
    <t>OSTROWSKA NATALIA</t>
  </si>
  <si>
    <t>PASIAKI</t>
  </si>
  <si>
    <t>PASIŃSKI MAREK</t>
  </si>
  <si>
    <t>JK BYSŁAW I</t>
  </si>
  <si>
    <t>WEILANDT ARKADIUSZ</t>
  </si>
  <si>
    <t>JK BYSŁAW II</t>
  </si>
  <si>
    <t>Ćwikła Elżbeta</t>
  </si>
  <si>
    <t>Weilandt Katrzyna</t>
  </si>
  <si>
    <t>Krueger Marzena</t>
  </si>
  <si>
    <t>Główczewski Jan</t>
  </si>
  <si>
    <t>Wegner Katarzyna</t>
  </si>
  <si>
    <t>Durejko Andrzej</t>
  </si>
  <si>
    <t>Ostrowska Natalia</t>
  </si>
  <si>
    <t>Pasiński Marek</t>
  </si>
  <si>
    <t>Weilandt Arkadiusz</t>
  </si>
  <si>
    <t>Wielewski Paweł</t>
  </si>
  <si>
    <t>Wegner Justyna</t>
  </si>
  <si>
    <t>Pasiński Stanisław</t>
  </si>
  <si>
    <t>JEŻEWSKI JACEK</t>
  </si>
  <si>
    <t>LANDMESSER MACIEJ</t>
  </si>
  <si>
    <t>JOPPEK MACIEJ</t>
  </si>
  <si>
    <t>PRZYTARSKI MACIEJ</t>
  </si>
  <si>
    <t>Żuraw Krzysztof</t>
  </si>
  <si>
    <t>Jeżewski Jacek</t>
  </si>
  <si>
    <t>Landmesser Maciej</t>
  </si>
  <si>
    <t>22.</t>
  </si>
  <si>
    <t>PASIŃSKI STANISŁAW</t>
  </si>
  <si>
    <t>WEGNER JUSTYNA</t>
  </si>
  <si>
    <t>WEGNER GRZEGORZ</t>
  </si>
  <si>
    <t>ŻURAW KRZYSZTOF</t>
  </si>
  <si>
    <t>GIERSZEWSKI MAREK</t>
  </si>
  <si>
    <t>Wegner Grzegorz</t>
  </si>
  <si>
    <t>Gierszewski Marek</t>
  </si>
  <si>
    <t>Szlagowska Katarzyna</t>
  </si>
  <si>
    <t>KLASYFIKACJA  INDYWIDUALNA  MĘŻCZYZN</t>
  </si>
  <si>
    <t>13.</t>
  </si>
  <si>
    <t>35.</t>
  </si>
  <si>
    <t>Szwemin Patryk</t>
  </si>
  <si>
    <t>SZWEMIN PARTYK</t>
  </si>
  <si>
    <t>Kryger Tomasz</t>
  </si>
  <si>
    <t>Lipinski Karol</t>
  </si>
  <si>
    <t>TUCHOLSKA LIGA KRĘGLARSKA                                2025-2026</t>
  </si>
  <si>
    <t>OSIR</t>
  </si>
  <si>
    <t>BUCHOLC NATALIA</t>
  </si>
  <si>
    <t>KNITTER DANIEL</t>
  </si>
  <si>
    <t>PSTRĄG-WILIGAŁA KAROL</t>
  </si>
  <si>
    <t>KRYGER TOMASZ</t>
  </si>
  <si>
    <t>SZLAGOWSKA KATARZYNA</t>
  </si>
  <si>
    <t>DODZ DANIEL</t>
  </si>
  <si>
    <t>Bucholc Natalia</t>
  </si>
  <si>
    <t>Knitter Daniel</t>
  </si>
  <si>
    <t>Pstrąg-Wiligała Karol</t>
  </si>
  <si>
    <t>21.</t>
  </si>
  <si>
    <t>KLASYFIKACJA INDYWIDUALNA KOBIET</t>
  </si>
  <si>
    <t>TUCHOLSKA LIGA KRĘGLARSKA  ZPUH JK MIŁOSZ KIEDROWSKI                                                                                    SEZON 2025-2026</t>
  </si>
  <si>
    <t>KRUEGER BŁAŻEJ</t>
  </si>
  <si>
    <t>Krueger Błażej</t>
  </si>
  <si>
    <t>ŚREDNIA DRUŻYNY</t>
  </si>
  <si>
    <t>Sporządziła Ewa Iwicka</t>
  </si>
  <si>
    <t xml:space="preserve"> Kolorem czerwonym oznaczono najniższe wyniki, niezaliczane do końcowej klasyfikacji</t>
  </si>
  <si>
    <t xml:space="preserve">ŚREDNIA IND </t>
  </si>
  <si>
    <t>Iwicka Ewa</t>
  </si>
  <si>
    <t>IWICKA EWA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</si>
</sst>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color theme="2" tint="-0.89999084444715716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20"/>
      <color rgb="FF0070C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0"/>
      <name val="Arial"/>
      <family val="2"/>
      <charset val="238"/>
    </font>
    <font>
      <sz val="8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indexed="8"/>
      <name val="Arial"/>
      <family val="2"/>
      <charset val="238"/>
    </font>
    <font>
      <sz val="16"/>
      <color theme="3" tint="-0.499984740745262"/>
      <name val="Calibri"/>
      <family val="2"/>
      <charset val="238"/>
      <scheme val="minor"/>
    </font>
    <font>
      <b/>
      <sz val="16"/>
      <color theme="3" tint="-0.499984740745262"/>
      <name val="Calibri"/>
      <family val="2"/>
      <charset val="238"/>
      <scheme val="minor"/>
    </font>
    <font>
      <sz val="16"/>
      <color indexed="8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4"/>
      <color theme="3" tint="-0.499984740745262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3" tint="-0.499984740745262"/>
      <name val="Arial"/>
      <family val="2"/>
      <charset val="238"/>
    </font>
    <font>
      <sz val="1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8F818"/>
        <bgColor indexed="64"/>
      </patternFill>
    </fill>
    <fill>
      <patternFill patternType="solid">
        <fgColor rgb="FFA6C4E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EFC96"/>
        <bgColor indexed="64"/>
      </patternFill>
    </fill>
    <fill>
      <patternFill patternType="solid">
        <fgColor rgb="FFECCCCA"/>
        <bgColor indexed="64"/>
      </patternFill>
    </fill>
    <fill>
      <patternFill patternType="solid">
        <fgColor rgb="FFC3D7EF"/>
        <bgColor indexed="64"/>
      </patternFill>
    </fill>
    <fill>
      <patternFill patternType="solid">
        <fgColor rgb="FFFFE18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D6155"/>
        <bgColor indexed="64"/>
      </patternFill>
    </fill>
    <fill>
      <patternFill patternType="solid">
        <fgColor rgb="FFFF006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7">
    <xf numFmtId="0" fontId="0" fillId="0" borderId="0" xfId="0"/>
    <xf numFmtId="0" fontId="3" fillId="3" borderId="1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2" fillId="3" borderId="1" xfId="1" applyFont="1" applyFill="1" applyBorder="1"/>
    <xf numFmtId="0" fontId="0" fillId="0" borderId="0" xfId="0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10" borderId="7" xfId="1" applyFont="1" applyFill="1" applyBorder="1" applyAlignment="1">
      <alignment horizontal="left"/>
    </xf>
    <xf numFmtId="0" fontId="2" fillId="10" borderId="3" xfId="1" applyFont="1" applyFill="1" applyBorder="1" applyAlignment="1">
      <alignment horizontal="left"/>
    </xf>
    <xf numFmtId="0" fontId="2" fillId="10" borderId="8" xfId="1" applyFont="1" applyFill="1" applyBorder="1" applyAlignment="1">
      <alignment horizontal="left"/>
    </xf>
    <xf numFmtId="14" fontId="2" fillId="3" borderId="2" xfId="1" applyNumberFormat="1" applyFont="1" applyFill="1" applyBorder="1" applyAlignment="1">
      <alignment horizontal="center" vertical="center"/>
    </xf>
    <xf numFmtId="14" fontId="4" fillId="3" borderId="2" xfId="1" applyNumberFormat="1" applyFont="1" applyFill="1" applyBorder="1" applyAlignment="1">
      <alignment horizontal="center" vertical="center" wrapText="1"/>
    </xf>
    <xf numFmtId="0" fontId="9" fillId="5" borderId="20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13" borderId="1" xfId="1" applyFont="1" applyFill="1" applyBorder="1" applyAlignment="1">
      <alignment horizontal="center"/>
    </xf>
    <xf numFmtId="0" fontId="14" fillId="11" borderId="1" xfId="0" applyFont="1" applyFill="1" applyBorder="1" applyAlignment="1" applyProtection="1">
      <alignment horizontal="center"/>
      <protection hidden="1"/>
    </xf>
    <xf numFmtId="0" fontId="15" fillId="11" borderId="1" xfId="0" applyFont="1" applyFill="1" applyBorder="1" applyAlignment="1">
      <alignment horizontal="center"/>
    </xf>
    <xf numFmtId="0" fontId="15" fillId="11" borderId="8" xfId="0" applyFont="1" applyFill="1" applyBorder="1" applyAlignment="1">
      <alignment horizontal="center"/>
    </xf>
    <xf numFmtId="0" fontId="16" fillId="11" borderId="1" xfId="0" applyFont="1" applyFill="1" applyBorder="1" applyAlignment="1">
      <alignment horizontal="center"/>
    </xf>
    <xf numFmtId="0" fontId="18" fillId="6" borderId="7" xfId="0" applyFont="1" applyFill="1" applyBorder="1"/>
    <xf numFmtId="0" fontId="18" fillId="6" borderId="8" xfId="0" applyFont="1" applyFill="1" applyBorder="1"/>
    <xf numFmtId="0" fontId="19" fillId="6" borderId="3" xfId="0" applyFont="1" applyFill="1" applyBorder="1"/>
    <xf numFmtId="0" fontId="20" fillId="11" borderId="3" xfId="0" applyFont="1" applyFill="1" applyBorder="1" applyAlignment="1" applyProtection="1">
      <alignment horizontal="center"/>
      <protection hidden="1"/>
    </xf>
    <xf numFmtId="0" fontId="20" fillId="11" borderId="1" xfId="0" applyFont="1" applyFill="1" applyBorder="1" applyAlignment="1" applyProtection="1">
      <alignment horizontal="center"/>
      <protection hidden="1"/>
    </xf>
    <xf numFmtId="0" fontId="21" fillId="11" borderId="1" xfId="0" applyFont="1" applyFill="1" applyBorder="1" applyAlignment="1">
      <alignment horizontal="center"/>
    </xf>
    <xf numFmtId="0" fontId="21" fillId="11" borderId="8" xfId="0" applyFont="1" applyFill="1" applyBorder="1" applyAlignment="1">
      <alignment horizontal="center"/>
    </xf>
    <xf numFmtId="0" fontId="19" fillId="6" borderId="8" xfId="0" applyFont="1" applyFill="1" applyBorder="1"/>
    <xf numFmtId="0" fontId="18" fillId="6" borderId="23" xfId="0" applyFont="1" applyFill="1" applyBorder="1"/>
    <xf numFmtId="0" fontId="20" fillId="11" borderId="2" xfId="0" applyFont="1" applyFill="1" applyBorder="1" applyAlignment="1" applyProtection="1">
      <alignment horizontal="center"/>
      <protection hidden="1"/>
    </xf>
    <xf numFmtId="0" fontId="21" fillId="11" borderId="2" xfId="0" applyFont="1" applyFill="1" applyBorder="1" applyAlignment="1">
      <alignment horizontal="center"/>
    </xf>
    <xf numFmtId="0" fontId="18" fillId="6" borderId="3" xfId="0" applyFont="1" applyFill="1" applyBorder="1"/>
    <xf numFmtId="0" fontId="23" fillId="0" borderId="0" xfId="0" applyFont="1"/>
    <xf numFmtId="0" fontId="24" fillId="6" borderId="8" xfId="0" applyFont="1" applyFill="1" applyBorder="1" applyAlignment="1">
      <alignment horizontal="left"/>
    </xf>
    <xf numFmtId="0" fontId="24" fillId="6" borderId="3" xfId="0" applyFont="1" applyFill="1" applyBorder="1" applyAlignment="1">
      <alignment horizontal="left"/>
    </xf>
    <xf numFmtId="0" fontId="14" fillId="11" borderId="1" xfId="0" applyFont="1" applyFill="1" applyBorder="1" applyAlignment="1">
      <alignment horizontal="center"/>
    </xf>
    <xf numFmtId="0" fontId="25" fillId="11" borderId="1" xfId="0" applyFont="1" applyFill="1" applyBorder="1" applyAlignment="1">
      <alignment horizontal="center"/>
    </xf>
    <xf numFmtId="0" fontId="24" fillId="6" borderId="7" xfId="0" applyFont="1" applyFill="1" applyBorder="1" applyAlignment="1">
      <alignment horizontal="left"/>
    </xf>
    <xf numFmtId="0" fontId="25" fillId="11" borderId="8" xfId="0" applyFont="1" applyFill="1" applyBorder="1" applyAlignment="1">
      <alignment horizontal="center"/>
    </xf>
    <xf numFmtId="0" fontId="26" fillId="6" borderId="8" xfId="0" applyFont="1" applyFill="1" applyBorder="1" applyAlignment="1">
      <alignment horizontal="left"/>
    </xf>
    <xf numFmtId="0" fontId="17" fillId="11" borderId="8" xfId="0" applyFont="1" applyFill="1" applyBorder="1" applyAlignment="1">
      <alignment horizontal="center"/>
    </xf>
    <xf numFmtId="0" fontId="26" fillId="6" borderId="3" xfId="0" applyFont="1" applyFill="1" applyBorder="1" applyAlignment="1">
      <alignment horizontal="left"/>
    </xf>
    <xf numFmtId="0" fontId="25" fillId="11" borderId="8" xfId="0" quotePrefix="1" applyFont="1" applyFill="1" applyBorder="1" applyAlignment="1">
      <alignment horizontal="center"/>
    </xf>
    <xf numFmtId="0" fontId="14" fillId="11" borderId="8" xfId="0" applyFont="1" applyFill="1" applyBorder="1" applyAlignment="1">
      <alignment horizontal="center"/>
    </xf>
    <xf numFmtId="0" fontId="21" fillId="11" borderId="4" xfId="0" applyFont="1" applyFill="1" applyBorder="1" applyAlignment="1">
      <alignment horizontal="center"/>
    </xf>
    <xf numFmtId="0" fontId="24" fillId="14" borderId="8" xfId="0" applyFont="1" applyFill="1" applyBorder="1" applyAlignment="1">
      <alignment horizontal="left"/>
    </xf>
    <xf numFmtId="0" fontId="24" fillId="14" borderId="3" xfId="0" applyFont="1" applyFill="1" applyBorder="1" applyAlignment="1">
      <alignment horizontal="left"/>
    </xf>
    <xf numFmtId="0" fontId="19" fillId="6" borderId="4" xfId="0" applyFont="1" applyFill="1" applyBorder="1"/>
    <xf numFmtId="0" fontId="19" fillId="6" borderId="5" xfId="0" applyFont="1" applyFill="1" applyBorder="1"/>
    <xf numFmtId="0" fontId="22" fillId="7" borderId="23" xfId="0" applyFont="1" applyFill="1" applyBorder="1" applyAlignment="1">
      <alignment horizontal="center"/>
    </xf>
    <xf numFmtId="0" fontId="16" fillId="7" borderId="23" xfId="0" applyFont="1" applyFill="1" applyBorder="1" applyAlignment="1">
      <alignment horizontal="center"/>
    </xf>
    <xf numFmtId="0" fontId="28" fillId="14" borderId="1" xfId="0" applyFont="1" applyFill="1" applyBorder="1" applyAlignment="1">
      <alignment vertical="center" wrapText="1"/>
    </xf>
    <xf numFmtId="0" fontId="28" fillId="14" borderId="29" xfId="0" applyFont="1" applyFill="1" applyBorder="1" applyAlignment="1">
      <alignment vertical="center" wrapText="1"/>
    </xf>
    <xf numFmtId="2" fontId="23" fillId="0" borderId="1" xfId="0" applyNumberFormat="1" applyFont="1" applyBorder="1"/>
    <xf numFmtId="2" fontId="23" fillId="0" borderId="19" xfId="0" applyNumberFormat="1" applyFont="1" applyBorder="1"/>
    <xf numFmtId="2" fontId="23" fillId="0" borderId="2" xfId="0" applyNumberFormat="1" applyFont="1" applyBorder="1"/>
    <xf numFmtId="0" fontId="15" fillId="15" borderId="1" xfId="0" applyFont="1" applyFill="1" applyBorder="1" applyAlignment="1">
      <alignment horizontal="center"/>
    </xf>
    <xf numFmtId="0" fontId="25" fillId="15" borderId="1" xfId="0" applyFont="1" applyFill="1" applyBorder="1" applyAlignment="1">
      <alignment horizontal="center"/>
    </xf>
    <xf numFmtId="0" fontId="25" fillId="15" borderId="8" xfId="0" applyFont="1" applyFill="1" applyBorder="1" applyAlignment="1">
      <alignment horizontal="center"/>
    </xf>
    <xf numFmtId="0" fontId="14" fillId="15" borderId="1" xfId="0" applyFont="1" applyFill="1" applyBorder="1" applyAlignment="1">
      <alignment horizontal="center"/>
    </xf>
    <xf numFmtId="0" fontId="14" fillId="15" borderId="8" xfId="0" applyFont="1" applyFill="1" applyBorder="1" applyAlignment="1">
      <alignment horizontal="center"/>
    </xf>
    <xf numFmtId="0" fontId="21" fillId="15" borderId="1" xfId="0" applyFont="1" applyFill="1" applyBorder="1" applyAlignment="1">
      <alignment horizontal="center"/>
    </xf>
    <xf numFmtId="0" fontId="20" fillId="15" borderId="5" xfId="0" applyFont="1" applyFill="1" applyBorder="1" applyAlignment="1" applyProtection="1">
      <alignment horizontal="center"/>
      <protection hidden="1"/>
    </xf>
    <xf numFmtId="0" fontId="20" fillId="15" borderId="1" xfId="0" applyFont="1" applyFill="1" applyBorder="1" applyAlignment="1" applyProtection="1">
      <alignment horizontal="center"/>
      <protection hidden="1"/>
    </xf>
    <xf numFmtId="0" fontId="24" fillId="6" borderId="0" xfId="0" applyFont="1" applyFill="1" applyAlignment="1">
      <alignment horizontal="left"/>
    </xf>
    <xf numFmtId="0" fontId="0" fillId="15" borderId="0" xfId="0" applyFill="1"/>
    <xf numFmtId="0" fontId="7" fillId="15" borderId="1" xfId="1" applyFont="1" applyFill="1" applyBorder="1" applyAlignment="1">
      <alignment horizontal="center"/>
    </xf>
    <xf numFmtId="0" fontId="23" fillId="0" borderId="2" xfId="0" applyFont="1" applyBorder="1"/>
    <xf numFmtId="0" fontId="23" fillId="0" borderId="1" xfId="0" applyFont="1" applyBorder="1"/>
    <xf numFmtId="0" fontId="0" fillId="16" borderId="0" xfId="0" applyFill="1"/>
    <xf numFmtId="0" fontId="20" fillId="16" borderId="1" xfId="0" applyFont="1" applyFill="1" applyBorder="1" applyAlignment="1" applyProtection="1">
      <alignment horizontal="center"/>
      <protection hidden="1"/>
    </xf>
    <xf numFmtId="0" fontId="21" fillId="16" borderId="1" xfId="0" applyFont="1" applyFill="1" applyBorder="1" applyAlignment="1">
      <alignment horizontal="center"/>
    </xf>
    <xf numFmtId="0" fontId="21" fillId="16" borderId="8" xfId="0" applyFont="1" applyFill="1" applyBorder="1" applyAlignment="1">
      <alignment horizontal="center"/>
    </xf>
    <xf numFmtId="0" fontId="25" fillId="16" borderId="8" xfId="0" applyFont="1" applyFill="1" applyBorder="1" applyAlignment="1">
      <alignment horizontal="center"/>
    </xf>
    <xf numFmtId="0" fontId="15" fillId="16" borderId="1" xfId="0" applyFont="1" applyFill="1" applyBorder="1" applyAlignment="1">
      <alignment horizontal="center"/>
    </xf>
    <xf numFmtId="0" fontId="14" fillId="16" borderId="1" xfId="0" applyFont="1" applyFill="1" applyBorder="1" applyAlignment="1" applyProtection="1">
      <alignment horizontal="center"/>
      <protection hidden="1"/>
    </xf>
    <xf numFmtId="0" fontId="14" fillId="16" borderId="1" xfId="0" applyFont="1" applyFill="1" applyBorder="1" applyAlignment="1">
      <alignment horizontal="center"/>
    </xf>
    <xf numFmtId="0" fontId="15" fillId="16" borderId="8" xfId="0" applyFont="1" applyFill="1" applyBorder="1" applyAlignment="1">
      <alignment horizontal="center"/>
    </xf>
    <xf numFmtId="0" fontId="25" fillId="16" borderId="1" xfId="0" applyFont="1" applyFill="1" applyBorder="1" applyAlignment="1">
      <alignment horizontal="center"/>
    </xf>
    <xf numFmtId="0" fontId="26" fillId="6" borderId="0" xfId="0" applyFont="1" applyFill="1" applyAlignment="1">
      <alignment horizontal="left"/>
    </xf>
    <xf numFmtId="0" fontId="7" fillId="16" borderId="1" xfId="1" applyFont="1" applyFill="1" applyBorder="1" applyAlignment="1">
      <alignment horizontal="center"/>
    </xf>
    <xf numFmtId="0" fontId="21" fillId="16" borderId="2" xfId="0" applyFont="1" applyFill="1" applyBorder="1" applyAlignment="1">
      <alignment horizontal="center"/>
    </xf>
    <xf numFmtId="0" fontId="28" fillId="10" borderId="30" xfId="0" applyFont="1" applyFill="1" applyBorder="1" applyAlignment="1">
      <alignment horizontal="center" vertical="center" wrapText="1"/>
    </xf>
    <xf numFmtId="0" fontId="28" fillId="10" borderId="31" xfId="0" applyFont="1" applyFill="1" applyBorder="1" applyAlignment="1">
      <alignment horizontal="center" vertical="center" wrapText="1"/>
    </xf>
    <xf numFmtId="0" fontId="27" fillId="12" borderId="7" xfId="0" applyFont="1" applyFill="1" applyBorder="1" applyAlignment="1">
      <alignment horizontal="center"/>
    </xf>
    <xf numFmtId="0" fontId="27" fillId="12" borderId="8" xfId="0" applyFont="1" applyFill="1" applyBorder="1" applyAlignment="1">
      <alignment horizontal="center"/>
    </xf>
    <xf numFmtId="0" fontId="11" fillId="9" borderId="7" xfId="0" applyFont="1" applyFill="1" applyBorder="1" applyAlignment="1">
      <alignment horizontal="center"/>
    </xf>
    <xf numFmtId="0" fontId="11" fillId="9" borderId="8" xfId="0" applyFont="1" applyFill="1" applyBorder="1" applyAlignment="1">
      <alignment horizontal="center"/>
    </xf>
    <xf numFmtId="0" fontId="10" fillId="6" borderId="0" xfId="0" applyFont="1" applyFill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16" fillId="8" borderId="12" xfId="0" applyFont="1" applyFill="1" applyBorder="1" applyAlignment="1">
      <alignment horizontal="center" vertical="center"/>
    </xf>
    <xf numFmtId="0" fontId="16" fillId="8" borderId="13" xfId="0" applyFont="1" applyFill="1" applyBorder="1" applyAlignment="1">
      <alignment horizontal="center" vertical="center"/>
    </xf>
    <xf numFmtId="0" fontId="16" fillId="8" borderId="9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/>
    </xf>
    <xf numFmtId="14" fontId="2" fillId="8" borderId="15" xfId="0" applyNumberFormat="1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14" fontId="2" fillId="8" borderId="17" xfId="0" applyNumberFormat="1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14" fontId="2" fillId="8" borderId="16" xfId="0" applyNumberFormat="1" applyFont="1" applyFill="1" applyBorder="1" applyAlignment="1">
      <alignment horizontal="center" vertical="center"/>
    </xf>
    <xf numFmtId="14" fontId="2" fillId="8" borderId="15" xfId="0" applyNumberFormat="1" applyFont="1" applyFill="1" applyBorder="1" applyAlignment="1">
      <alignment horizontal="center" vertical="center" wrapText="1" shrinkToFit="1"/>
    </xf>
    <xf numFmtId="14" fontId="2" fillId="8" borderId="16" xfId="0" applyNumberFormat="1" applyFont="1" applyFill="1" applyBorder="1" applyAlignment="1">
      <alignment horizontal="center" vertical="center" wrapText="1" shrinkToFit="1"/>
    </xf>
    <xf numFmtId="0" fontId="2" fillId="8" borderId="27" xfId="0" applyFont="1" applyFill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/>
    </xf>
    <xf numFmtId="0" fontId="12" fillId="4" borderId="19" xfId="1" applyFont="1" applyFill="1" applyBorder="1" applyAlignment="1">
      <alignment horizontal="center" vertical="center"/>
    </xf>
    <xf numFmtId="0" fontId="12" fillId="4" borderId="20" xfId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/>
    </xf>
    <xf numFmtId="0" fontId="2" fillId="10" borderId="21" xfId="1" applyFont="1" applyFill="1" applyBorder="1" applyAlignment="1">
      <alignment horizontal="center" vertical="center"/>
    </xf>
    <xf numFmtId="0" fontId="2" fillId="10" borderId="22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2" fillId="10" borderId="7" xfId="1" applyFont="1" applyFill="1" applyBorder="1" applyAlignment="1">
      <alignment horizontal="left"/>
    </xf>
    <xf numFmtId="0" fontId="2" fillId="10" borderId="3" xfId="1" applyFont="1" applyFill="1" applyBorder="1" applyAlignment="1">
      <alignment horizontal="left"/>
    </xf>
    <xf numFmtId="0" fontId="2" fillId="0" borderId="7" xfId="1" applyFont="1" applyBorder="1" applyAlignment="1">
      <alignment horizontal="right"/>
    </xf>
    <xf numFmtId="0" fontId="2" fillId="0" borderId="3" xfId="1" applyFont="1" applyBorder="1" applyAlignment="1">
      <alignment horizontal="right"/>
    </xf>
    <xf numFmtId="0" fontId="2" fillId="3" borderId="7" xfId="1" applyFont="1" applyFill="1" applyBorder="1" applyAlignment="1">
      <alignment horizontal="center"/>
    </xf>
    <xf numFmtId="0" fontId="2" fillId="3" borderId="8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10" borderId="1" xfId="1" applyFont="1" applyFill="1" applyBorder="1" applyAlignment="1">
      <alignment horizontal="left"/>
    </xf>
    <xf numFmtId="0" fontId="2" fillId="10" borderId="2" xfId="1" applyFont="1" applyFill="1" applyBorder="1" applyAlignment="1">
      <alignment horizontal="left"/>
    </xf>
    <xf numFmtId="0" fontId="2" fillId="10" borderId="23" xfId="1" applyFont="1" applyFill="1" applyBorder="1" applyAlignment="1">
      <alignment horizontal="left"/>
    </xf>
    <xf numFmtId="0" fontId="12" fillId="4" borderId="25" xfId="1" applyFont="1" applyFill="1" applyBorder="1" applyAlignment="1">
      <alignment horizontal="center" vertical="center"/>
    </xf>
    <xf numFmtId="0" fontId="12" fillId="4" borderId="26" xfId="1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colors>
    <mruColors>
      <color rgb="FFFF0066"/>
      <color rgb="FFFD615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R65"/>
  <sheetViews>
    <sheetView tabSelected="1" view="pageBreakPreview" topLeftCell="A52" zoomScale="80" zoomScaleNormal="80" zoomScaleSheetLayoutView="80" workbookViewId="0">
      <selection activeCell="P60" sqref="P60"/>
    </sheetView>
  </sheetViews>
  <sheetFormatPr defaultColWidth="12.44140625" defaultRowHeight="14.4" x14ac:dyDescent="0.3"/>
  <cols>
    <col min="1" max="1" width="8" customWidth="1"/>
    <col min="4" max="4" width="8.109375" customWidth="1"/>
  </cols>
  <sheetData>
    <row r="1" spans="1:18" x14ac:dyDescent="0.3">
      <c r="A1" s="89" t="s">
        <v>139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8" x14ac:dyDescent="0.3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18" ht="31.8" customHeight="1" thickBot="1" x14ac:dyDescent="0.3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8" ht="15" customHeight="1" x14ac:dyDescent="0.3">
      <c r="A4" s="91" t="s">
        <v>0</v>
      </c>
      <c r="B4" s="92"/>
      <c r="C4" s="92"/>
      <c r="D4" s="93"/>
      <c r="E4" s="97">
        <v>45928</v>
      </c>
      <c r="F4" s="99">
        <v>45949</v>
      </c>
      <c r="G4" s="99">
        <v>45956</v>
      </c>
      <c r="H4" s="97">
        <v>45984</v>
      </c>
      <c r="I4" s="97">
        <v>45998</v>
      </c>
      <c r="J4" s="97">
        <v>46012</v>
      </c>
      <c r="K4" s="97">
        <v>46026</v>
      </c>
      <c r="L4" s="102">
        <v>46040</v>
      </c>
      <c r="M4" s="97">
        <v>46053</v>
      </c>
      <c r="N4" s="104" t="s">
        <v>1</v>
      </c>
      <c r="O4" s="83" t="s">
        <v>142</v>
      </c>
    </row>
    <row r="5" spans="1:18" ht="33.75" customHeight="1" thickBot="1" x14ac:dyDescent="0.35">
      <c r="A5" s="94"/>
      <c r="B5" s="95"/>
      <c r="C5" s="95"/>
      <c r="D5" s="96"/>
      <c r="E5" s="98"/>
      <c r="F5" s="100"/>
      <c r="G5" s="100"/>
      <c r="H5" s="101"/>
      <c r="I5" s="101"/>
      <c r="J5" s="101"/>
      <c r="K5" s="101"/>
      <c r="L5" s="103"/>
      <c r="M5" s="98"/>
      <c r="N5" s="105"/>
      <c r="O5" s="84"/>
    </row>
    <row r="6" spans="1:18" ht="25.05" customHeight="1" x14ac:dyDescent="0.4">
      <c r="A6" s="15" t="s">
        <v>2</v>
      </c>
      <c r="B6" s="21" t="s">
        <v>127</v>
      </c>
      <c r="C6" s="22"/>
      <c r="D6" s="23"/>
      <c r="E6" s="24">
        <v>1084</v>
      </c>
      <c r="F6" s="25">
        <v>1061</v>
      </c>
      <c r="G6" s="25">
        <v>1058</v>
      </c>
      <c r="H6" s="26">
        <v>1051</v>
      </c>
      <c r="I6" s="72">
        <v>1034</v>
      </c>
      <c r="J6" s="26">
        <v>1053</v>
      </c>
      <c r="K6" s="62">
        <v>1005</v>
      </c>
      <c r="L6" s="27">
        <v>1076</v>
      </c>
      <c r="M6" s="26">
        <v>1045</v>
      </c>
      <c r="N6" s="50">
        <f>SUM(E6:M6)-K6-I6</f>
        <v>7428</v>
      </c>
      <c r="O6" s="68">
        <v>1061.1400000000001</v>
      </c>
    </row>
    <row r="7" spans="1:18" ht="25.05" customHeight="1" x14ac:dyDescent="0.4">
      <c r="A7" s="15" t="s">
        <v>3</v>
      </c>
      <c r="B7" s="29" t="s">
        <v>88</v>
      </c>
      <c r="C7" s="48"/>
      <c r="D7" s="49"/>
      <c r="E7" s="63">
        <v>683</v>
      </c>
      <c r="F7" s="30">
        <v>1071</v>
      </c>
      <c r="G7" s="30">
        <v>1094</v>
      </c>
      <c r="H7" s="31">
        <v>1037</v>
      </c>
      <c r="I7" s="31">
        <v>1053</v>
      </c>
      <c r="J7" s="82">
        <v>1031</v>
      </c>
      <c r="K7" s="31">
        <v>1077</v>
      </c>
      <c r="L7" s="45">
        <v>1033</v>
      </c>
      <c r="M7" s="31">
        <v>1050</v>
      </c>
      <c r="N7" s="50">
        <f>SUM(E7:M7)-E7-J7</f>
        <v>7415</v>
      </c>
      <c r="O7" s="69">
        <v>1059.28</v>
      </c>
    </row>
    <row r="8" spans="1:18" ht="25.05" customHeight="1" x14ac:dyDescent="0.4">
      <c r="A8" s="15" t="s">
        <v>4</v>
      </c>
      <c r="B8" s="21" t="s">
        <v>90</v>
      </c>
      <c r="C8" s="22"/>
      <c r="D8" s="32"/>
      <c r="E8" s="24">
        <v>1056</v>
      </c>
      <c r="F8" s="25">
        <v>1084</v>
      </c>
      <c r="G8" s="25">
        <v>1081</v>
      </c>
      <c r="H8" s="62">
        <v>1006</v>
      </c>
      <c r="I8" s="26">
        <v>1031</v>
      </c>
      <c r="J8" s="26">
        <v>1023</v>
      </c>
      <c r="K8" s="26">
        <v>1065</v>
      </c>
      <c r="L8" s="27">
        <v>1056</v>
      </c>
      <c r="M8" s="72">
        <v>1014</v>
      </c>
      <c r="N8" s="50">
        <f>SUM(E8:M8)-H8-M8</f>
        <v>7396</v>
      </c>
      <c r="O8" s="69">
        <v>1056.57</v>
      </c>
    </row>
    <row r="9" spans="1:18" ht="25.05" customHeight="1" x14ac:dyDescent="0.4">
      <c r="A9" s="15" t="s">
        <v>5</v>
      </c>
      <c r="B9" s="21" t="s">
        <v>71</v>
      </c>
      <c r="C9" s="28"/>
      <c r="D9" s="23"/>
      <c r="E9" s="24">
        <v>1082</v>
      </c>
      <c r="F9" s="25">
        <v>1028</v>
      </c>
      <c r="G9" s="64">
        <v>1007</v>
      </c>
      <c r="H9" s="26">
        <v>1048</v>
      </c>
      <c r="I9" s="26">
        <v>1093</v>
      </c>
      <c r="J9" s="26">
        <v>1039</v>
      </c>
      <c r="K9" s="26">
        <v>1042</v>
      </c>
      <c r="L9" s="73">
        <v>1010</v>
      </c>
      <c r="M9" s="26">
        <v>1051</v>
      </c>
      <c r="N9" s="50">
        <f>SUM(E9:M9)-G9-L9</f>
        <v>7383</v>
      </c>
      <c r="O9" s="69">
        <v>1054.71</v>
      </c>
    </row>
    <row r="10" spans="1:18" ht="25.05" customHeight="1" x14ac:dyDescent="0.4">
      <c r="A10" s="15" t="s">
        <v>6</v>
      </c>
      <c r="B10" s="21" t="s">
        <v>11</v>
      </c>
      <c r="C10" s="28"/>
      <c r="D10" s="23"/>
      <c r="E10" s="24">
        <v>1046</v>
      </c>
      <c r="F10" s="25">
        <v>1073</v>
      </c>
      <c r="G10" s="25">
        <v>1007</v>
      </c>
      <c r="H10" s="26">
        <v>1067</v>
      </c>
      <c r="I10" s="26">
        <v>1005</v>
      </c>
      <c r="J10" s="26">
        <v>1063</v>
      </c>
      <c r="K10" s="62">
        <v>996</v>
      </c>
      <c r="L10" s="27">
        <v>1032</v>
      </c>
      <c r="M10" s="72">
        <v>1004</v>
      </c>
      <c r="N10" s="50">
        <f>SUM(E10:M10)-K10-M10</f>
        <v>7293</v>
      </c>
      <c r="O10" s="69">
        <v>1041.8599999999999</v>
      </c>
    </row>
    <row r="11" spans="1:18" ht="25.05" customHeight="1" x14ac:dyDescent="0.4">
      <c r="A11" s="15" t="s">
        <v>7</v>
      </c>
      <c r="B11" s="21" t="s">
        <v>17</v>
      </c>
      <c r="C11" s="22"/>
      <c r="D11" s="23"/>
      <c r="E11" s="24">
        <v>1021</v>
      </c>
      <c r="F11" s="25">
        <v>1041</v>
      </c>
      <c r="G11" s="71">
        <v>1006</v>
      </c>
      <c r="H11" s="62">
        <v>1000</v>
      </c>
      <c r="I11" s="26">
        <v>1045</v>
      </c>
      <c r="J11" s="26">
        <v>1027</v>
      </c>
      <c r="K11" s="26">
        <v>1011</v>
      </c>
      <c r="L11" s="27">
        <v>1025</v>
      </c>
      <c r="M11" s="26">
        <v>1034</v>
      </c>
      <c r="N11" s="50">
        <f>SUM(E11:M11)-H11-G11</f>
        <v>7204</v>
      </c>
      <c r="O11" s="69">
        <v>1029.1400000000001</v>
      </c>
      <c r="R11" s="70"/>
    </row>
    <row r="12" spans="1:18" ht="25.05" customHeight="1" x14ac:dyDescent="0.4">
      <c r="A12" s="15" t="s">
        <v>8</v>
      </c>
      <c r="B12" s="21" t="s">
        <v>13</v>
      </c>
      <c r="C12" s="22"/>
      <c r="D12" s="32"/>
      <c r="E12" s="24">
        <v>1037</v>
      </c>
      <c r="F12" s="25">
        <v>983</v>
      </c>
      <c r="G12" s="25">
        <v>1011</v>
      </c>
      <c r="H12" s="62">
        <v>971</v>
      </c>
      <c r="I12" s="26">
        <v>1009</v>
      </c>
      <c r="J12" s="72">
        <v>978</v>
      </c>
      <c r="K12" s="26">
        <v>1007</v>
      </c>
      <c r="L12" s="27">
        <v>1050</v>
      </c>
      <c r="M12" s="26">
        <v>1048</v>
      </c>
      <c r="N12" s="50">
        <f>SUM(E12:M12)-H12-J12</f>
        <v>7145</v>
      </c>
      <c r="O12" s="69">
        <v>1020.71</v>
      </c>
    </row>
    <row r="13" spans="1:18" ht="25.05" customHeight="1" x14ac:dyDescent="0.4">
      <c r="A13" s="15" t="s">
        <v>9</v>
      </c>
      <c r="B13" s="21" t="s">
        <v>86</v>
      </c>
      <c r="C13" s="22"/>
      <c r="D13" s="23"/>
      <c r="E13" s="24">
        <v>1020</v>
      </c>
      <c r="F13" s="25"/>
      <c r="G13" s="71">
        <v>968</v>
      </c>
      <c r="H13" s="26">
        <v>1002</v>
      </c>
      <c r="I13" s="26">
        <v>1036</v>
      </c>
      <c r="J13" s="26">
        <v>979</v>
      </c>
      <c r="K13" s="26">
        <v>1042</v>
      </c>
      <c r="L13" s="27">
        <v>985</v>
      </c>
      <c r="M13" s="26">
        <v>1057</v>
      </c>
      <c r="N13" s="50">
        <f>SUM(E13:M13)-G13</f>
        <v>7121</v>
      </c>
      <c r="O13" s="69">
        <v>1017.29</v>
      </c>
    </row>
    <row r="14" spans="1:18" ht="25.05" customHeight="1" x14ac:dyDescent="0.4">
      <c r="A14" s="15" t="s">
        <v>10</v>
      </c>
      <c r="B14" s="21" t="s">
        <v>82</v>
      </c>
      <c r="C14" s="22"/>
      <c r="D14" s="32"/>
      <c r="E14" s="24">
        <v>989</v>
      </c>
      <c r="F14" s="25">
        <v>979</v>
      </c>
      <c r="G14" s="25">
        <v>1000</v>
      </c>
      <c r="H14" s="62">
        <v>670</v>
      </c>
      <c r="I14" s="26">
        <v>979</v>
      </c>
      <c r="J14" s="26">
        <v>1015</v>
      </c>
      <c r="K14" s="26">
        <v>972</v>
      </c>
      <c r="L14" s="73">
        <v>959</v>
      </c>
      <c r="M14" s="26">
        <v>1032</v>
      </c>
      <c r="N14" s="50">
        <f>SUM(E14:M14)-H14-L14</f>
        <v>6966</v>
      </c>
      <c r="O14" s="69">
        <v>995.14</v>
      </c>
    </row>
    <row r="15" spans="1:18" ht="25.05" customHeight="1" x14ac:dyDescent="0.4">
      <c r="A15" s="15" t="s">
        <v>12</v>
      </c>
      <c r="B15" s="21" t="s">
        <v>76</v>
      </c>
      <c r="C15" s="28"/>
      <c r="D15" s="23"/>
      <c r="E15" s="24">
        <v>960</v>
      </c>
      <c r="F15" s="25">
        <v>882</v>
      </c>
      <c r="G15" s="25">
        <v>948</v>
      </c>
      <c r="H15" s="26">
        <v>889</v>
      </c>
      <c r="I15" s="26">
        <v>886</v>
      </c>
      <c r="J15" s="62">
        <v>581</v>
      </c>
      <c r="K15" s="26">
        <v>919</v>
      </c>
      <c r="L15" s="73">
        <v>881</v>
      </c>
      <c r="M15" s="26">
        <v>920</v>
      </c>
      <c r="N15" s="50">
        <f>SUM(E15:M15)-J15-L15</f>
        <v>6404</v>
      </c>
      <c r="O15" s="69">
        <v>914.86</v>
      </c>
    </row>
    <row r="16" spans="1:18" ht="25.05" customHeight="1" x14ac:dyDescent="0.4">
      <c r="A16" s="15" t="s">
        <v>14</v>
      </c>
      <c r="B16" s="21" t="s">
        <v>15</v>
      </c>
      <c r="C16" s="22"/>
      <c r="D16" s="32"/>
      <c r="E16" s="24">
        <v>960</v>
      </c>
      <c r="F16" s="25">
        <v>981</v>
      </c>
      <c r="G16" s="25">
        <v>1017</v>
      </c>
      <c r="H16" s="26">
        <v>978</v>
      </c>
      <c r="I16" s="26">
        <v>1001</v>
      </c>
      <c r="J16" s="26">
        <v>960</v>
      </c>
      <c r="K16" s="72">
        <v>315</v>
      </c>
      <c r="L16" s="27"/>
      <c r="M16" s="26">
        <v>319</v>
      </c>
      <c r="N16" s="50">
        <f>SUM(E16:M16)-K16</f>
        <v>6216</v>
      </c>
      <c r="O16" s="54">
        <v>888</v>
      </c>
    </row>
    <row r="17" spans="1:15" ht="23.4" x14ac:dyDescent="0.45">
      <c r="A17" s="87" t="s">
        <v>119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52" t="s">
        <v>145</v>
      </c>
    </row>
    <row r="18" spans="1:15" s="33" customFormat="1" ht="22.05" customHeight="1" x14ac:dyDescent="0.35">
      <c r="A18" s="14" t="s">
        <v>2</v>
      </c>
      <c r="B18" s="34" t="s">
        <v>47</v>
      </c>
      <c r="C18" s="40"/>
      <c r="D18" s="42"/>
      <c r="E18" s="77">
        <v>352</v>
      </c>
      <c r="F18" s="17">
        <v>359</v>
      </c>
      <c r="G18" s="36">
        <v>365</v>
      </c>
      <c r="H18" s="37">
        <v>352</v>
      </c>
      <c r="I18" s="37">
        <v>354</v>
      </c>
      <c r="J18" s="37">
        <v>369</v>
      </c>
      <c r="K18" s="37">
        <v>370</v>
      </c>
      <c r="L18" s="58">
        <v>344</v>
      </c>
      <c r="M18" s="37">
        <v>375</v>
      </c>
      <c r="N18" s="51">
        <f>SUM(E18:M18)-L18-E18</f>
        <v>2544</v>
      </c>
      <c r="O18" s="54">
        <v>363.43</v>
      </c>
    </row>
    <row r="19" spans="1:15" s="33" customFormat="1" ht="22.05" customHeight="1" x14ac:dyDescent="0.35">
      <c r="A19" s="14" t="s">
        <v>3</v>
      </c>
      <c r="B19" s="38" t="s">
        <v>72</v>
      </c>
      <c r="C19" s="34"/>
      <c r="D19" s="35"/>
      <c r="E19" s="36">
        <v>372</v>
      </c>
      <c r="F19" s="17">
        <v>379</v>
      </c>
      <c r="G19" s="36">
        <v>364</v>
      </c>
      <c r="H19" s="58">
        <v>332</v>
      </c>
      <c r="I19" s="37">
        <v>350</v>
      </c>
      <c r="J19" s="37">
        <v>358</v>
      </c>
      <c r="K19" s="37">
        <v>365</v>
      </c>
      <c r="L19" s="39">
        <v>352</v>
      </c>
      <c r="M19" s="79">
        <v>339</v>
      </c>
      <c r="N19" s="51">
        <f>SUM(E19:M19)-H19-M19</f>
        <v>2540</v>
      </c>
      <c r="O19" s="54">
        <v>362.86</v>
      </c>
    </row>
    <row r="20" spans="1:15" s="33" customFormat="1" ht="22.05" customHeight="1" x14ac:dyDescent="0.35">
      <c r="A20" s="14" t="s">
        <v>4</v>
      </c>
      <c r="B20" s="34" t="s">
        <v>117</v>
      </c>
      <c r="C20" s="40"/>
      <c r="D20" s="80"/>
      <c r="E20" s="36">
        <v>371</v>
      </c>
      <c r="F20" s="17">
        <v>358</v>
      </c>
      <c r="G20" s="57">
        <v>342</v>
      </c>
      <c r="H20" s="18">
        <v>358</v>
      </c>
      <c r="I20" s="18">
        <v>381</v>
      </c>
      <c r="J20" s="75">
        <v>343</v>
      </c>
      <c r="K20" s="18">
        <v>357</v>
      </c>
      <c r="L20" s="44">
        <v>345</v>
      </c>
      <c r="M20" s="18">
        <v>367</v>
      </c>
      <c r="N20" s="51">
        <f>SUM(E20:M20)-G20-J20</f>
        <v>2537</v>
      </c>
      <c r="O20" s="54">
        <v>362.43</v>
      </c>
    </row>
    <row r="21" spans="1:15" s="33" customFormat="1" ht="22.05" customHeight="1" x14ac:dyDescent="0.35">
      <c r="A21" s="14" t="s">
        <v>5</v>
      </c>
      <c r="B21" s="34" t="s">
        <v>99</v>
      </c>
      <c r="C21" s="40"/>
      <c r="D21" s="42"/>
      <c r="E21" s="36"/>
      <c r="F21" s="17">
        <v>364</v>
      </c>
      <c r="G21" s="36">
        <v>373</v>
      </c>
      <c r="H21" s="18">
        <v>350</v>
      </c>
      <c r="I21" s="18">
        <v>349</v>
      </c>
      <c r="J21" s="75">
        <v>331</v>
      </c>
      <c r="K21" s="18">
        <v>353</v>
      </c>
      <c r="L21" s="19">
        <v>345</v>
      </c>
      <c r="M21" s="18">
        <v>360</v>
      </c>
      <c r="N21" s="51">
        <f>SUM(E21:M21)-J21</f>
        <v>2494</v>
      </c>
      <c r="O21" s="54">
        <v>356.29</v>
      </c>
    </row>
    <row r="22" spans="1:15" s="33" customFormat="1" ht="22.05" customHeight="1" x14ac:dyDescent="0.35">
      <c r="A22" s="14" t="s">
        <v>6</v>
      </c>
      <c r="B22" s="34" t="s">
        <v>73</v>
      </c>
      <c r="C22" s="34"/>
      <c r="D22" s="42"/>
      <c r="E22" s="36">
        <v>367</v>
      </c>
      <c r="F22" s="17">
        <v>366</v>
      </c>
      <c r="G22" s="36">
        <v>343</v>
      </c>
      <c r="H22" s="18">
        <v>364</v>
      </c>
      <c r="I22" s="57">
        <v>338</v>
      </c>
      <c r="J22" s="18">
        <v>341</v>
      </c>
      <c r="K22" s="75">
        <v>339</v>
      </c>
      <c r="L22" s="19">
        <v>362</v>
      </c>
      <c r="M22" s="18">
        <v>345</v>
      </c>
      <c r="N22" s="51">
        <f>SUM(E22:M22)-I22-K22</f>
        <v>2488</v>
      </c>
      <c r="O22" s="54">
        <v>355.43</v>
      </c>
    </row>
    <row r="23" spans="1:15" s="33" customFormat="1" ht="22.05" customHeight="1" x14ac:dyDescent="0.35">
      <c r="A23" s="14" t="s">
        <v>7</v>
      </c>
      <c r="B23" s="38" t="s">
        <v>94</v>
      </c>
      <c r="C23" s="34"/>
      <c r="D23" s="35"/>
      <c r="E23" s="36">
        <v>340</v>
      </c>
      <c r="F23" s="17">
        <v>357</v>
      </c>
      <c r="G23" s="36">
        <v>385</v>
      </c>
      <c r="H23" s="57">
        <v>330</v>
      </c>
      <c r="I23" s="18">
        <v>342</v>
      </c>
      <c r="J23" s="75">
        <v>331</v>
      </c>
      <c r="K23" s="18">
        <v>352</v>
      </c>
      <c r="L23" s="19">
        <v>361</v>
      </c>
      <c r="M23" s="18">
        <v>339</v>
      </c>
      <c r="N23" s="51">
        <f>SUM(E23:M23)-H23-J23</f>
        <v>2476</v>
      </c>
      <c r="O23" s="54">
        <v>353.71</v>
      </c>
    </row>
    <row r="24" spans="1:15" s="33" customFormat="1" ht="22.05" customHeight="1" x14ac:dyDescent="0.35">
      <c r="A24" s="14" t="s">
        <v>8</v>
      </c>
      <c r="B24" s="34" t="s">
        <v>96</v>
      </c>
      <c r="C24" s="34"/>
      <c r="D24" s="35"/>
      <c r="E24" s="36">
        <v>349</v>
      </c>
      <c r="F24" s="17">
        <v>348</v>
      </c>
      <c r="G24" s="36">
        <v>351</v>
      </c>
      <c r="H24" s="58">
        <v>341</v>
      </c>
      <c r="I24" s="37">
        <v>351</v>
      </c>
      <c r="J24" s="37">
        <v>359</v>
      </c>
      <c r="K24" s="37">
        <v>354</v>
      </c>
      <c r="L24" s="74">
        <v>346</v>
      </c>
      <c r="M24" s="37">
        <v>363</v>
      </c>
      <c r="N24" s="51">
        <f>SUM(E24:M24)-H24-L24</f>
        <v>2475</v>
      </c>
      <c r="O24" s="54">
        <v>353.57</v>
      </c>
    </row>
    <row r="25" spans="1:15" s="33" customFormat="1" ht="22.05" customHeight="1" x14ac:dyDescent="0.35">
      <c r="A25" s="14" t="s">
        <v>9</v>
      </c>
      <c r="B25" s="34" t="s">
        <v>62</v>
      </c>
      <c r="C25" s="34"/>
      <c r="D25" s="35"/>
      <c r="E25" s="36">
        <v>356</v>
      </c>
      <c r="F25" s="17">
        <v>359</v>
      </c>
      <c r="G25" s="36">
        <v>342</v>
      </c>
      <c r="H25" s="37">
        <v>350</v>
      </c>
      <c r="I25" s="58">
        <v>332</v>
      </c>
      <c r="J25" s="37">
        <v>361</v>
      </c>
      <c r="K25" s="37">
        <v>354</v>
      </c>
      <c r="L25" s="39">
        <v>347</v>
      </c>
      <c r="M25" s="37"/>
      <c r="N25" s="51">
        <f>SUM(E25:M25)-I25</f>
        <v>2469</v>
      </c>
      <c r="O25" s="54">
        <v>352.71</v>
      </c>
    </row>
    <row r="26" spans="1:15" s="33" customFormat="1" ht="22.05" customHeight="1" x14ac:dyDescent="0.35">
      <c r="A26" s="14" t="s">
        <v>10</v>
      </c>
      <c r="B26" s="34" t="s">
        <v>109</v>
      </c>
      <c r="C26" s="34"/>
      <c r="D26" s="35"/>
      <c r="E26" s="36">
        <v>352</v>
      </c>
      <c r="F26" s="36">
        <v>356</v>
      </c>
      <c r="G26" s="79">
        <v>328</v>
      </c>
      <c r="H26" s="18">
        <v>348</v>
      </c>
      <c r="I26" s="18">
        <v>335</v>
      </c>
      <c r="J26" s="18">
        <v>376</v>
      </c>
      <c r="K26" s="57">
        <v>300</v>
      </c>
      <c r="L26" s="19">
        <v>349</v>
      </c>
      <c r="M26" s="18">
        <v>352</v>
      </c>
      <c r="N26" s="51">
        <f>SUM(E26:M26)-K26-G26</f>
        <v>2468</v>
      </c>
      <c r="O26" s="54">
        <v>352.57</v>
      </c>
    </row>
    <row r="27" spans="1:15" s="33" customFormat="1" ht="22.05" customHeight="1" x14ac:dyDescent="0.35">
      <c r="A27" s="14" t="s">
        <v>12</v>
      </c>
      <c r="B27" s="34" t="s">
        <v>64</v>
      </c>
      <c r="C27" s="34"/>
      <c r="D27" s="35"/>
      <c r="E27" s="36">
        <v>336</v>
      </c>
      <c r="F27" s="36">
        <v>370</v>
      </c>
      <c r="G27" s="60">
        <v>328</v>
      </c>
      <c r="H27" s="37">
        <v>354</v>
      </c>
      <c r="I27" s="37">
        <v>357</v>
      </c>
      <c r="J27" s="37">
        <v>356</v>
      </c>
      <c r="K27" s="37">
        <v>339</v>
      </c>
      <c r="L27" s="74">
        <v>334</v>
      </c>
      <c r="M27" s="37">
        <v>343</v>
      </c>
      <c r="N27" s="51">
        <f>SUM(E27:M27)-G27-L27</f>
        <v>2455</v>
      </c>
      <c r="O27" s="54">
        <v>350.71</v>
      </c>
    </row>
    <row r="28" spans="1:15" s="33" customFormat="1" ht="22.05" customHeight="1" x14ac:dyDescent="0.35">
      <c r="A28" s="14" t="s">
        <v>14</v>
      </c>
      <c r="B28" s="38" t="s">
        <v>125</v>
      </c>
      <c r="C28" s="34"/>
      <c r="D28" s="35"/>
      <c r="E28" s="36">
        <v>355</v>
      </c>
      <c r="F28" s="36">
        <v>342</v>
      </c>
      <c r="G28" s="36">
        <v>342</v>
      </c>
      <c r="H28" s="37">
        <v>367</v>
      </c>
      <c r="I28" s="37">
        <v>363</v>
      </c>
      <c r="J28" s="79">
        <v>333</v>
      </c>
      <c r="K28" s="37">
        <v>345</v>
      </c>
      <c r="L28" s="59">
        <v>333</v>
      </c>
      <c r="M28" s="37">
        <v>333</v>
      </c>
      <c r="N28" s="51">
        <f>SUM(E28:M28)-L28-J28</f>
        <v>2447</v>
      </c>
      <c r="O28" s="54">
        <v>349.57</v>
      </c>
    </row>
    <row r="29" spans="1:15" s="33" customFormat="1" ht="22.05" customHeight="1" x14ac:dyDescent="0.35">
      <c r="A29" s="14" t="s">
        <v>16</v>
      </c>
      <c r="B29" s="34" t="s">
        <v>98</v>
      </c>
      <c r="C29" s="34"/>
      <c r="D29" s="35"/>
      <c r="E29" s="36">
        <v>358</v>
      </c>
      <c r="F29" s="17"/>
      <c r="G29" s="36"/>
      <c r="H29" s="18">
        <v>341</v>
      </c>
      <c r="I29" s="18">
        <v>353</v>
      </c>
      <c r="J29" s="18">
        <v>334</v>
      </c>
      <c r="K29" s="18">
        <v>352</v>
      </c>
      <c r="L29" s="19">
        <v>337</v>
      </c>
      <c r="M29" s="18">
        <v>369</v>
      </c>
      <c r="N29" s="51">
        <f>SUM(E29:M29)</f>
        <v>2444</v>
      </c>
      <c r="O29" s="54">
        <v>349.14</v>
      </c>
    </row>
    <row r="30" spans="1:15" s="33" customFormat="1" ht="22.05" customHeight="1" x14ac:dyDescent="0.35">
      <c r="A30" s="14" t="s">
        <v>120</v>
      </c>
      <c r="B30" s="34" t="s">
        <v>108</v>
      </c>
      <c r="C30" s="34"/>
      <c r="D30" s="35"/>
      <c r="E30" s="36">
        <v>353</v>
      </c>
      <c r="F30" s="36"/>
      <c r="G30" s="37">
        <v>363</v>
      </c>
      <c r="H30" s="75">
        <v>322</v>
      </c>
      <c r="I30" s="18">
        <v>367</v>
      </c>
      <c r="J30" s="18">
        <v>323</v>
      </c>
      <c r="K30" s="18">
        <v>346</v>
      </c>
      <c r="L30" s="19">
        <v>338</v>
      </c>
      <c r="M30" s="18">
        <v>340</v>
      </c>
      <c r="N30" s="51">
        <f>SUM(E30:M30)-H30</f>
        <v>2430</v>
      </c>
      <c r="O30" s="54">
        <v>347.14</v>
      </c>
    </row>
    <row r="31" spans="1:15" s="33" customFormat="1" ht="22.05" customHeight="1" x14ac:dyDescent="0.35">
      <c r="A31" s="14" t="s">
        <v>18</v>
      </c>
      <c r="B31" s="38" t="s">
        <v>46</v>
      </c>
      <c r="C31" s="34"/>
      <c r="D31" s="35"/>
      <c r="E31" s="36"/>
      <c r="F31" s="17">
        <v>345</v>
      </c>
      <c r="G31" s="36">
        <v>337</v>
      </c>
      <c r="H31" s="37">
        <v>362</v>
      </c>
      <c r="I31" s="37">
        <v>333</v>
      </c>
      <c r="J31" s="37">
        <v>350</v>
      </c>
      <c r="K31" s="37">
        <v>342</v>
      </c>
      <c r="L31" s="39">
        <v>357</v>
      </c>
      <c r="M31" s="37"/>
      <c r="N31" s="51">
        <f>SUM(E31:M31)</f>
        <v>2426</v>
      </c>
      <c r="O31" s="54">
        <v>346.57</v>
      </c>
    </row>
    <row r="32" spans="1:15" s="33" customFormat="1" ht="22.05" customHeight="1" x14ac:dyDescent="0.35">
      <c r="A32" s="14" t="s">
        <v>19</v>
      </c>
      <c r="B32" s="46" t="s">
        <v>122</v>
      </c>
      <c r="C32" s="46"/>
      <c r="D32" s="47"/>
      <c r="E32" s="36">
        <v>357</v>
      </c>
      <c r="F32" s="36">
        <v>341</v>
      </c>
      <c r="G32" s="36">
        <v>350</v>
      </c>
      <c r="H32" s="57">
        <v>309</v>
      </c>
      <c r="I32" s="18">
        <v>346</v>
      </c>
      <c r="J32" s="75">
        <v>326</v>
      </c>
      <c r="K32" s="18">
        <v>340</v>
      </c>
      <c r="L32" s="19">
        <v>352</v>
      </c>
      <c r="M32" s="18">
        <v>337</v>
      </c>
      <c r="N32" s="51">
        <f>SUM(E32:M32)-H32-J32</f>
        <v>2423</v>
      </c>
      <c r="O32" s="54">
        <v>346.14</v>
      </c>
    </row>
    <row r="33" spans="1:15" s="33" customFormat="1" ht="22.05" customHeight="1" x14ac:dyDescent="0.35">
      <c r="A33" s="14" t="s">
        <v>20</v>
      </c>
      <c r="B33" s="38" t="s">
        <v>41</v>
      </c>
      <c r="C33" s="34"/>
      <c r="D33" s="35"/>
      <c r="E33" s="36">
        <v>331</v>
      </c>
      <c r="F33" s="17">
        <v>348</v>
      </c>
      <c r="G33" s="36">
        <v>356</v>
      </c>
      <c r="H33" s="18">
        <v>335</v>
      </c>
      <c r="I33" s="18">
        <v>350</v>
      </c>
      <c r="J33" s="57">
        <v>331</v>
      </c>
      <c r="K33" s="18">
        <v>354</v>
      </c>
      <c r="L33" s="19">
        <v>344</v>
      </c>
      <c r="M33" s="75">
        <v>315</v>
      </c>
      <c r="N33" s="51">
        <f>SUM(E33:M33)-J33-M33</f>
        <v>2418</v>
      </c>
      <c r="O33" s="54">
        <v>345.42</v>
      </c>
    </row>
    <row r="34" spans="1:15" s="33" customFormat="1" ht="22.05" customHeight="1" x14ac:dyDescent="0.35">
      <c r="A34" s="14" t="s">
        <v>21</v>
      </c>
      <c r="B34" s="34" t="s">
        <v>63</v>
      </c>
      <c r="C34" s="34"/>
      <c r="D34" s="35"/>
      <c r="E34" s="36">
        <v>371</v>
      </c>
      <c r="F34" s="76">
        <v>187</v>
      </c>
      <c r="G34" s="36">
        <v>360</v>
      </c>
      <c r="H34" s="37">
        <v>351</v>
      </c>
      <c r="I34" s="37">
        <v>354</v>
      </c>
      <c r="J34" s="37">
        <v>358</v>
      </c>
      <c r="K34" s="58">
        <v>96</v>
      </c>
      <c r="L34" s="39">
        <v>354</v>
      </c>
      <c r="M34" s="37">
        <v>266</v>
      </c>
      <c r="N34" s="51">
        <f>SUM(E34:M34)-K34-F34</f>
        <v>2414</v>
      </c>
      <c r="O34" s="54">
        <v>344.85</v>
      </c>
    </row>
    <row r="35" spans="1:15" s="33" customFormat="1" ht="22.05" customHeight="1" x14ac:dyDescent="0.35">
      <c r="A35" s="14" t="s">
        <v>22</v>
      </c>
      <c r="B35" s="34" t="s">
        <v>107</v>
      </c>
      <c r="C35" s="34"/>
      <c r="D35" s="35"/>
      <c r="E35" s="36">
        <v>338</v>
      </c>
      <c r="F35" s="36">
        <v>358</v>
      </c>
      <c r="G35" s="37"/>
      <c r="H35" s="18">
        <v>357</v>
      </c>
      <c r="I35" s="18">
        <v>340</v>
      </c>
      <c r="J35" s="18">
        <v>337</v>
      </c>
      <c r="K35" s="18">
        <v>351</v>
      </c>
      <c r="L35" s="78">
        <v>328</v>
      </c>
      <c r="M35" s="18">
        <v>330</v>
      </c>
      <c r="N35" s="51">
        <f>SUM(E35:M35)-L35</f>
        <v>2411</v>
      </c>
      <c r="O35" s="54">
        <v>344.43</v>
      </c>
    </row>
    <row r="36" spans="1:15" s="33" customFormat="1" ht="22.05" customHeight="1" x14ac:dyDescent="0.35">
      <c r="A36" s="14" t="s">
        <v>23</v>
      </c>
      <c r="B36" s="38" t="s">
        <v>40</v>
      </c>
      <c r="C36" s="40"/>
      <c r="D36" s="42"/>
      <c r="E36" s="60">
        <v>328</v>
      </c>
      <c r="F36" s="76">
        <v>330</v>
      </c>
      <c r="G36" s="36">
        <v>364</v>
      </c>
      <c r="H36" s="37">
        <v>337</v>
      </c>
      <c r="I36" s="37">
        <v>354</v>
      </c>
      <c r="J36" s="37">
        <v>345</v>
      </c>
      <c r="K36" s="37">
        <v>333</v>
      </c>
      <c r="L36" s="43">
        <v>335</v>
      </c>
      <c r="M36" s="37">
        <v>338</v>
      </c>
      <c r="N36" s="51">
        <f>SUM(E36:M36)-E36-F36</f>
        <v>2406</v>
      </c>
      <c r="O36" s="54">
        <v>343.71</v>
      </c>
    </row>
    <row r="37" spans="1:15" s="33" customFormat="1" ht="22.05" customHeight="1" x14ac:dyDescent="0.35">
      <c r="A37" s="14" t="s">
        <v>24</v>
      </c>
      <c r="B37" s="38" t="s">
        <v>57</v>
      </c>
      <c r="C37" s="34"/>
      <c r="D37" s="35"/>
      <c r="E37" s="36">
        <v>344</v>
      </c>
      <c r="F37" s="17">
        <v>348</v>
      </c>
      <c r="G37" s="60">
        <v>332</v>
      </c>
      <c r="H37" s="18">
        <v>344</v>
      </c>
      <c r="I37" s="18">
        <v>339</v>
      </c>
      <c r="J37" s="75">
        <v>334</v>
      </c>
      <c r="K37" s="18">
        <v>348</v>
      </c>
      <c r="L37" s="19">
        <v>343</v>
      </c>
      <c r="M37" s="18">
        <v>336</v>
      </c>
      <c r="N37" s="51">
        <f>SUM(E37:M37)-G37-J37</f>
        <v>2402</v>
      </c>
      <c r="O37" s="54">
        <v>343.14</v>
      </c>
    </row>
    <row r="38" spans="1:15" s="33" customFormat="1" ht="22.05" customHeight="1" x14ac:dyDescent="0.35">
      <c r="A38" s="14" t="s">
        <v>137</v>
      </c>
      <c r="B38" s="38" t="s">
        <v>135</v>
      </c>
      <c r="C38" s="34"/>
      <c r="D38" s="35"/>
      <c r="E38" s="36">
        <v>327</v>
      </c>
      <c r="F38" s="17"/>
      <c r="G38" s="36"/>
      <c r="H38" s="18">
        <v>337</v>
      </c>
      <c r="I38" s="18">
        <v>349</v>
      </c>
      <c r="J38" s="18">
        <v>363</v>
      </c>
      <c r="K38" s="18">
        <v>340</v>
      </c>
      <c r="L38" s="19">
        <v>332</v>
      </c>
      <c r="M38" s="18">
        <v>351</v>
      </c>
      <c r="N38" s="51">
        <f>SUM(E38:M38)</f>
        <v>2399</v>
      </c>
      <c r="O38" s="54">
        <v>342.71</v>
      </c>
    </row>
    <row r="39" spans="1:15" s="33" customFormat="1" ht="22.05" customHeight="1" x14ac:dyDescent="0.35">
      <c r="A39" s="14" t="s">
        <v>110</v>
      </c>
      <c r="B39" s="38" t="s">
        <v>49</v>
      </c>
      <c r="C39" s="34"/>
      <c r="D39" s="42"/>
      <c r="E39" s="77">
        <v>331</v>
      </c>
      <c r="F39" s="17">
        <v>343</v>
      </c>
      <c r="G39" s="60">
        <v>328</v>
      </c>
      <c r="H39" s="37">
        <v>342</v>
      </c>
      <c r="I39" s="37">
        <v>334</v>
      </c>
      <c r="J39" s="37">
        <v>333</v>
      </c>
      <c r="K39" s="37">
        <v>339</v>
      </c>
      <c r="L39" s="39">
        <v>339</v>
      </c>
      <c r="M39" s="37">
        <v>359</v>
      </c>
      <c r="N39" s="51">
        <f>SUM(E39:M39)-G39-E39</f>
        <v>2389</v>
      </c>
      <c r="O39" s="54">
        <v>341.29</v>
      </c>
    </row>
    <row r="40" spans="1:15" s="33" customFormat="1" ht="22.05" customHeight="1" x14ac:dyDescent="0.35">
      <c r="A40" s="14" t="s">
        <v>25</v>
      </c>
      <c r="B40" s="38" t="s">
        <v>43</v>
      </c>
      <c r="C40" s="34"/>
      <c r="D40" s="35"/>
      <c r="E40" s="36">
        <v>326</v>
      </c>
      <c r="F40" s="17"/>
      <c r="G40" s="36">
        <v>331</v>
      </c>
      <c r="H40" s="18">
        <v>325</v>
      </c>
      <c r="I40" s="75">
        <v>321</v>
      </c>
      <c r="J40" s="18">
        <v>353</v>
      </c>
      <c r="K40" s="18">
        <v>354</v>
      </c>
      <c r="L40" s="19">
        <v>329</v>
      </c>
      <c r="M40" s="18">
        <v>365</v>
      </c>
      <c r="N40" s="51">
        <f>SUM(E40:M40)-I40</f>
        <v>2383</v>
      </c>
      <c r="O40" s="54">
        <v>340.43</v>
      </c>
    </row>
    <row r="41" spans="1:15" s="33" customFormat="1" ht="22.05" customHeight="1" x14ac:dyDescent="0.35">
      <c r="A41" s="14" t="s">
        <v>26</v>
      </c>
      <c r="B41" s="38" t="s">
        <v>44</v>
      </c>
      <c r="C41" s="34"/>
      <c r="D41" s="35"/>
      <c r="E41" s="36">
        <v>338</v>
      </c>
      <c r="F41" s="36">
        <v>325</v>
      </c>
      <c r="G41" s="36">
        <v>348</v>
      </c>
      <c r="H41" s="18">
        <v>329</v>
      </c>
      <c r="I41" s="18">
        <v>333</v>
      </c>
      <c r="J41" s="18">
        <v>347</v>
      </c>
      <c r="K41" s="57">
        <v>297</v>
      </c>
      <c r="L41" s="78">
        <v>316</v>
      </c>
      <c r="M41" s="18">
        <v>362</v>
      </c>
      <c r="N41" s="51">
        <f>SUM(E41:M41)-K41-L41</f>
        <v>2382</v>
      </c>
      <c r="O41" s="54">
        <v>340.29</v>
      </c>
    </row>
    <row r="42" spans="1:15" s="33" customFormat="1" ht="22.05" customHeight="1" x14ac:dyDescent="0.35">
      <c r="A42" s="14" t="s">
        <v>27</v>
      </c>
      <c r="B42" s="38" t="s">
        <v>42</v>
      </c>
      <c r="C42" s="34"/>
      <c r="D42" s="42"/>
      <c r="E42" s="36">
        <v>336</v>
      </c>
      <c r="F42" s="17"/>
      <c r="G42" s="36">
        <v>328</v>
      </c>
      <c r="H42" s="37">
        <v>336</v>
      </c>
      <c r="I42" s="37">
        <v>340</v>
      </c>
      <c r="J42" s="37">
        <v>327</v>
      </c>
      <c r="K42" s="37">
        <v>336</v>
      </c>
      <c r="L42" s="74">
        <v>319</v>
      </c>
      <c r="M42" s="37">
        <v>355</v>
      </c>
      <c r="N42" s="51">
        <f>SUM(E42:M42)-L42</f>
        <v>2358</v>
      </c>
      <c r="O42" s="54">
        <v>336.86</v>
      </c>
    </row>
    <row r="43" spans="1:15" s="33" customFormat="1" ht="22.05" customHeight="1" x14ac:dyDescent="0.35">
      <c r="A43" s="14" t="s">
        <v>28</v>
      </c>
      <c r="B43" s="38" t="s">
        <v>39</v>
      </c>
      <c r="C43" s="34"/>
      <c r="D43" s="35"/>
      <c r="E43" s="36">
        <v>319</v>
      </c>
      <c r="F43" s="17">
        <v>338</v>
      </c>
      <c r="G43" s="36">
        <v>336</v>
      </c>
      <c r="H43" s="18">
        <v>341</v>
      </c>
      <c r="I43" s="18">
        <v>337</v>
      </c>
      <c r="J43" s="18">
        <v>324</v>
      </c>
      <c r="K43" s="75">
        <v>315</v>
      </c>
      <c r="L43" s="19"/>
      <c r="M43" s="18">
        <v>319</v>
      </c>
      <c r="N43" s="51">
        <f>SUM(E43:M43)-K43</f>
        <v>2314</v>
      </c>
      <c r="O43" s="54">
        <v>330.57</v>
      </c>
    </row>
    <row r="44" spans="1:15" s="33" customFormat="1" ht="22.05" customHeight="1" x14ac:dyDescent="0.35">
      <c r="A44" s="14" t="s">
        <v>29</v>
      </c>
      <c r="B44" s="38" t="s">
        <v>100</v>
      </c>
      <c r="C44" s="34"/>
      <c r="D44" s="35"/>
      <c r="E44" s="36">
        <v>356</v>
      </c>
      <c r="F44" s="36">
        <v>328</v>
      </c>
      <c r="G44" s="36">
        <v>323</v>
      </c>
      <c r="H44" s="37">
        <v>323</v>
      </c>
      <c r="I44" s="37"/>
      <c r="J44" s="37">
        <v>345</v>
      </c>
      <c r="K44" s="37">
        <v>311</v>
      </c>
      <c r="L44" s="39"/>
      <c r="M44" s="37">
        <v>320</v>
      </c>
      <c r="N44" s="51">
        <f>SUM(E44:M44)</f>
        <v>2306</v>
      </c>
      <c r="O44" s="54">
        <v>329.43</v>
      </c>
    </row>
    <row r="45" spans="1:15" s="33" customFormat="1" ht="22.05" customHeight="1" x14ac:dyDescent="0.35">
      <c r="A45" s="14" t="s">
        <v>30</v>
      </c>
      <c r="B45" s="38" t="s">
        <v>136</v>
      </c>
      <c r="C45" s="34"/>
      <c r="D45" s="35"/>
      <c r="E45" s="36">
        <v>308</v>
      </c>
      <c r="F45" s="17">
        <v>303</v>
      </c>
      <c r="G45" s="36">
        <v>301</v>
      </c>
      <c r="H45" s="18">
        <v>308</v>
      </c>
      <c r="I45" s="18">
        <v>301</v>
      </c>
      <c r="J45" s="18">
        <v>315</v>
      </c>
      <c r="K45" s="18">
        <v>308</v>
      </c>
      <c r="L45" s="19"/>
      <c r="M45" s="18"/>
      <c r="N45" s="51">
        <f>SUM(E45:M45)</f>
        <v>2144</v>
      </c>
      <c r="O45" s="54">
        <v>306.29000000000002</v>
      </c>
    </row>
    <row r="46" spans="1:15" s="33" customFormat="1" ht="22.05" customHeight="1" x14ac:dyDescent="0.35">
      <c r="A46" s="14" t="s">
        <v>31</v>
      </c>
      <c r="B46" s="38" t="s">
        <v>124</v>
      </c>
      <c r="C46" s="34"/>
      <c r="D46" s="35"/>
      <c r="E46" s="36">
        <v>302</v>
      </c>
      <c r="F46" s="17">
        <v>306</v>
      </c>
      <c r="G46" s="36">
        <v>301</v>
      </c>
      <c r="H46" s="18"/>
      <c r="I46" s="75">
        <v>295</v>
      </c>
      <c r="J46" s="18">
        <v>309</v>
      </c>
      <c r="K46" s="18">
        <v>321</v>
      </c>
      <c r="L46" s="19">
        <v>297</v>
      </c>
      <c r="M46" s="18">
        <v>307</v>
      </c>
      <c r="N46" s="51">
        <f>SUM(E46:M46)-I46</f>
        <v>2143</v>
      </c>
      <c r="O46" s="54">
        <v>306.14</v>
      </c>
    </row>
    <row r="47" spans="1:15" s="33" customFormat="1" ht="22.05" customHeight="1" x14ac:dyDescent="0.35">
      <c r="A47" s="14" t="s">
        <v>32</v>
      </c>
      <c r="B47" s="38" t="s">
        <v>102</v>
      </c>
      <c r="C47" s="34"/>
      <c r="D47" s="35"/>
      <c r="E47" s="36"/>
      <c r="F47" s="17"/>
      <c r="G47" s="36">
        <v>309</v>
      </c>
      <c r="H47" s="18"/>
      <c r="I47" s="18">
        <v>343</v>
      </c>
      <c r="J47" s="18">
        <v>318</v>
      </c>
      <c r="K47" s="18">
        <v>326</v>
      </c>
      <c r="L47" s="19">
        <v>344</v>
      </c>
      <c r="M47" s="18">
        <v>323</v>
      </c>
      <c r="N47" s="51">
        <f t="shared" ref="N47:N52" si="0">SUM(E47:M47)</f>
        <v>1963</v>
      </c>
      <c r="O47" s="54">
        <v>327.17</v>
      </c>
    </row>
    <row r="48" spans="1:15" s="33" customFormat="1" ht="22.05" customHeight="1" x14ac:dyDescent="0.35">
      <c r="A48" s="14" t="s">
        <v>33</v>
      </c>
      <c r="B48" s="38" t="s">
        <v>116</v>
      </c>
      <c r="C48" s="40"/>
      <c r="D48" s="42"/>
      <c r="E48" s="36">
        <v>319</v>
      </c>
      <c r="F48" s="17">
        <v>330</v>
      </c>
      <c r="G48" s="18">
        <v>350</v>
      </c>
      <c r="H48" s="18">
        <v>309</v>
      </c>
      <c r="I48" s="18">
        <v>319</v>
      </c>
      <c r="J48" s="18">
        <v>325</v>
      </c>
      <c r="K48" s="18"/>
      <c r="L48" s="44"/>
      <c r="M48" s="18"/>
      <c r="N48" s="51">
        <f t="shared" si="0"/>
        <v>1952</v>
      </c>
      <c r="O48" s="54">
        <v>325.33</v>
      </c>
    </row>
    <row r="49" spans="1:15" s="33" customFormat="1" ht="22.05" customHeight="1" x14ac:dyDescent="0.35">
      <c r="A49" s="14" t="s">
        <v>34</v>
      </c>
      <c r="B49" s="38" t="s">
        <v>45</v>
      </c>
      <c r="C49" s="34"/>
      <c r="D49" s="35"/>
      <c r="E49" s="36"/>
      <c r="F49" s="17">
        <v>313</v>
      </c>
      <c r="G49" s="36">
        <v>331</v>
      </c>
      <c r="H49" s="37">
        <v>328</v>
      </c>
      <c r="I49" s="37">
        <v>345</v>
      </c>
      <c r="J49" s="37">
        <v>311</v>
      </c>
      <c r="K49" s="37"/>
      <c r="L49" s="39"/>
      <c r="M49" s="37"/>
      <c r="N49" s="51">
        <f t="shared" si="0"/>
        <v>1628</v>
      </c>
      <c r="O49" s="54">
        <v>325.60000000000002</v>
      </c>
    </row>
    <row r="50" spans="1:15" s="33" customFormat="1" ht="22.05" customHeight="1" x14ac:dyDescent="0.35">
      <c r="A50" s="14" t="s">
        <v>35</v>
      </c>
      <c r="B50" s="38" t="s">
        <v>48</v>
      </c>
      <c r="C50" s="34"/>
      <c r="D50" s="35"/>
      <c r="E50" s="36">
        <v>319</v>
      </c>
      <c r="F50" s="17">
        <v>316</v>
      </c>
      <c r="G50" s="36">
        <v>318</v>
      </c>
      <c r="H50" s="37">
        <v>306</v>
      </c>
      <c r="I50" s="37"/>
      <c r="J50" s="37"/>
      <c r="K50" s="37"/>
      <c r="L50" s="39">
        <v>328</v>
      </c>
      <c r="M50" s="37"/>
      <c r="N50" s="51">
        <f t="shared" si="0"/>
        <v>1587</v>
      </c>
      <c r="O50" s="54">
        <v>317.39999999999998</v>
      </c>
    </row>
    <row r="51" spans="1:15" s="33" customFormat="1" ht="22.05" customHeight="1" x14ac:dyDescent="0.35">
      <c r="A51" s="14" t="s">
        <v>36</v>
      </c>
      <c r="B51" s="38" t="s">
        <v>141</v>
      </c>
      <c r="C51" s="34"/>
      <c r="D51" s="35"/>
      <c r="E51" s="36"/>
      <c r="F51" s="36"/>
      <c r="G51" s="36"/>
      <c r="H51" s="37"/>
      <c r="I51" s="37"/>
      <c r="J51" s="37">
        <v>340</v>
      </c>
      <c r="K51" s="37">
        <v>353</v>
      </c>
      <c r="L51" s="19">
        <v>358</v>
      </c>
      <c r="M51" s="37">
        <v>358</v>
      </c>
      <c r="N51" s="51">
        <f t="shared" si="0"/>
        <v>1409</v>
      </c>
      <c r="O51" s="54">
        <v>352.25</v>
      </c>
    </row>
    <row r="52" spans="1:15" s="33" customFormat="1" ht="22.05" customHeight="1" thickBot="1" x14ac:dyDescent="0.4">
      <c r="A52" s="14" t="s">
        <v>121</v>
      </c>
      <c r="B52" s="38" t="s">
        <v>75</v>
      </c>
      <c r="C52" s="34"/>
      <c r="D52" s="35"/>
      <c r="E52" s="36">
        <v>322</v>
      </c>
      <c r="F52" s="17"/>
      <c r="G52" s="36"/>
      <c r="H52" s="37"/>
      <c r="I52" s="37"/>
      <c r="J52" s="37"/>
      <c r="K52" s="37"/>
      <c r="L52" s="39"/>
      <c r="M52" s="37"/>
      <c r="N52" s="51">
        <f t="shared" si="0"/>
        <v>322</v>
      </c>
      <c r="O52" s="55">
        <v>322</v>
      </c>
    </row>
    <row r="53" spans="1:15" ht="25.8" customHeight="1" thickBot="1" x14ac:dyDescent="0.5">
      <c r="A53" s="85" t="s">
        <v>138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53" t="s">
        <v>145</v>
      </c>
    </row>
    <row r="54" spans="1:15" s="33" customFormat="1" ht="22.05" customHeight="1" x14ac:dyDescent="0.35">
      <c r="A54" s="14" t="s">
        <v>2</v>
      </c>
      <c r="B54" s="34" t="s">
        <v>134</v>
      </c>
      <c r="C54" s="40"/>
      <c r="D54" s="42"/>
      <c r="E54" s="36">
        <v>346</v>
      </c>
      <c r="F54" s="17">
        <v>348</v>
      </c>
      <c r="G54" s="36">
        <v>355</v>
      </c>
      <c r="H54" s="37"/>
      <c r="I54" s="37">
        <v>363</v>
      </c>
      <c r="J54" s="37">
        <v>354</v>
      </c>
      <c r="K54" s="37"/>
      <c r="L54" s="43">
        <v>360</v>
      </c>
      <c r="M54" s="37">
        <v>349</v>
      </c>
      <c r="N54" s="51">
        <f>SUM(E54:M54)</f>
        <v>2475</v>
      </c>
      <c r="O54" s="56">
        <v>353.57</v>
      </c>
    </row>
    <row r="55" spans="1:15" s="33" customFormat="1" ht="22.05" customHeight="1" x14ac:dyDescent="0.35">
      <c r="A55" s="14" t="s">
        <v>3</v>
      </c>
      <c r="B55" s="34" t="s">
        <v>97</v>
      </c>
      <c r="C55" s="40"/>
      <c r="D55" s="80"/>
      <c r="E55" s="36">
        <v>365</v>
      </c>
      <c r="F55" s="17">
        <v>364</v>
      </c>
      <c r="G55" s="36">
        <v>330</v>
      </c>
      <c r="H55" s="18">
        <v>343</v>
      </c>
      <c r="I55" s="18">
        <v>341</v>
      </c>
      <c r="J55" s="18"/>
      <c r="K55" s="18"/>
      <c r="L55" s="19">
        <v>354</v>
      </c>
      <c r="M55" s="18">
        <v>350</v>
      </c>
      <c r="N55" s="51">
        <f>SUM(E55:M55)</f>
        <v>2447</v>
      </c>
      <c r="O55" s="54">
        <v>349.57</v>
      </c>
    </row>
    <row r="56" spans="1:15" s="33" customFormat="1" ht="22.05" customHeight="1" x14ac:dyDescent="0.35">
      <c r="A56" s="14" t="s">
        <v>4</v>
      </c>
      <c r="B56" s="38" t="s">
        <v>95</v>
      </c>
      <c r="C56" s="40"/>
      <c r="D56" s="42"/>
      <c r="E56" s="36">
        <v>350</v>
      </c>
      <c r="F56" s="17">
        <v>347</v>
      </c>
      <c r="G56" s="36">
        <v>355</v>
      </c>
      <c r="H56" s="18">
        <v>347</v>
      </c>
      <c r="I56" s="75">
        <v>333</v>
      </c>
      <c r="J56" s="18">
        <v>333</v>
      </c>
      <c r="K56" s="57">
        <v>326</v>
      </c>
      <c r="L56" s="19">
        <v>335</v>
      </c>
      <c r="M56" s="18">
        <v>351</v>
      </c>
      <c r="N56" s="51">
        <f>SUM(E56:M56)-K56-I56</f>
        <v>2418</v>
      </c>
      <c r="O56" s="54">
        <v>345.43</v>
      </c>
    </row>
    <row r="57" spans="1:15" s="33" customFormat="1" ht="22.05" customHeight="1" x14ac:dyDescent="0.35">
      <c r="A57" s="14" t="s">
        <v>5</v>
      </c>
      <c r="B57" s="46" t="s">
        <v>101</v>
      </c>
      <c r="C57" s="46"/>
      <c r="D57" s="47"/>
      <c r="E57" s="36">
        <v>338</v>
      </c>
      <c r="F57" s="76">
        <v>323</v>
      </c>
      <c r="G57" s="36">
        <v>341</v>
      </c>
      <c r="H57" s="37">
        <v>340</v>
      </c>
      <c r="I57" s="37">
        <v>349</v>
      </c>
      <c r="J57" s="58">
        <v>315</v>
      </c>
      <c r="K57" s="18">
        <v>340</v>
      </c>
      <c r="L57" s="39">
        <v>323</v>
      </c>
      <c r="M57" s="37">
        <v>340</v>
      </c>
      <c r="N57" s="51">
        <f>SUM(E57:M57)-J57-F57</f>
        <v>2371</v>
      </c>
      <c r="O57" s="54">
        <v>338.71</v>
      </c>
    </row>
    <row r="58" spans="1:15" s="33" customFormat="1" ht="22.05" customHeight="1" x14ac:dyDescent="0.35">
      <c r="A58" s="14" t="s">
        <v>6</v>
      </c>
      <c r="B58" s="34" t="s">
        <v>92</v>
      </c>
      <c r="C58" s="34"/>
      <c r="D58" s="35"/>
      <c r="E58" s="36">
        <v>316</v>
      </c>
      <c r="F58" s="17">
        <v>300</v>
      </c>
      <c r="G58" s="36">
        <v>303</v>
      </c>
      <c r="H58" s="79">
        <v>291</v>
      </c>
      <c r="I58" s="37">
        <v>297</v>
      </c>
      <c r="J58" s="37"/>
      <c r="K58" s="37">
        <v>305</v>
      </c>
      <c r="L58" s="39">
        <v>311</v>
      </c>
      <c r="M58" s="37">
        <v>306</v>
      </c>
      <c r="N58" s="51">
        <f>SUM(E58:M58)-H58</f>
        <v>2138</v>
      </c>
      <c r="O58" s="54">
        <v>305.43</v>
      </c>
    </row>
    <row r="59" spans="1:15" s="33" customFormat="1" ht="22.05" customHeight="1" x14ac:dyDescent="0.35">
      <c r="A59" s="14" t="s">
        <v>7</v>
      </c>
      <c r="B59" s="38" t="s">
        <v>118</v>
      </c>
      <c r="C59" s="40"/>
      <c r="D59" s="42"/>
      <c r="E59" s="36">
        <v>318</v>
      </c>
      <c r="F59" s="76">
        <v>291</v>
      </c>
      <c r="G59" s="18">
        <v>309</v>
      </c>
      <c r="H59" s="18">
        <v>307</v>
      </c>
      <c r="I59" s="18">
        <v>294</v>
      </c>
      <c r="J59" s="18">
        <v>306</v>
      </c>
      <c r="K59" s="18">
        <v>306</v>
      </c>
      <c r="L59" s="61">
        <v>286</v>
      </c>
      <c r="M59" s="18">
        <v>293</v>
      </c>
      <c r="N59" s="51">
        <f>SUM(E59:M59)-L59-F59</f>
        <v>2133</v>
      </c>
      <c r="O59" s="54">
        <v>304.70999999999998</v>
      </c>
    </row>
    <row r="60" spans="1:15" s="33" customFormat="1" ht="22.05" customHeight="1" x14ac:dyDescent="0.35">
      <c r="A60" s="14" t="s">
        <v>8</v>
      </c>
      <c r="B60" s="34" t="s">
        <v>91</v>
      </c>
      <c r="C60" s="34"/>
      <c r="D60" s="35"/>
      <c r="E60" s="36">
        <v>326</v>
      </c>
      <c r="F60" s="60">
        <v>237</v>
      </c>
      <c r="G60" s="36">
        <v>289</v>
      </c>
      <c r="H60" s="37">
        <v>291</v>
      </c>
      <c r="I60" s="37">
        <v>295</v>
      </c>
      <c r="J60" s="79">
        <v>275</v>
      </c>
      <c r="K60" s="37">
        <v>308</v>
      </c>
      <c r="L60" s="39">
        <v>284</v>
      </c>
      <c r="M60" s="37">
        <v>321</v>
      </c>
      <c r="N60" s="51">
        <f>SUM(E60:M60)-F60-J60</f>
        <v>2114</v>
      </c>
      <c r="O60" s="54">
        <v>302</v>
      </c>
    </row>
    <row r="61" spans="1:15" s="33" customFormat="1" ht="22.05" customHeight="1" x14ac:dyDescent="0.35">
      <c r="A61" s="14" t="s">
        <v>9</v>
      </c>
      <c r="B61" s="34" t="s">
        <v>93</v>
      </c>
      <c r="C61" s="40"/>
      <c r="D61" s="42"/>
      <c r="E61" s="36"/>
      <c r="F61" s="17">
        <v>345</v>
      </c>
      <c r="G61" s="18">
        <v>336</v>
      </c>
      <c r="H61" s="20"/>
      <c r="I61" s="20"/>
      <c r="J61" s="20"/>
      <c r="K61" s="20"/>
      <c r="L61" s="41"/>
      <c r="M61" s="18"/>
      <c r="N61" s="51">
        <f>SUM(E61:M61)</f>
        <v>681</v>
      </c>
      <c r="O61" s="54">
        <v>340.5</v>
      </c>
    </row>
    <row r="62" spans="1:15" s="33" customFormat="1" ht="22.05" customHeight="1" x14ac:dyDescent="0.35">
      <c r="A62" s="14" t="s">
        <v>10</v>
      </c>
      <c r="B62" s="34" t="s">
        <v>146</v>
      </c>
      <c r="C62" s="40"/>
      <c r="D62" s="42"/>
      <c r="E62" s="36"/>
      <c r="F62" s="17"/>
      <c r="G62" s="18"/>
      <c r="H62" s="20"/>
      <c r="I62" s="20"/>
      <c r="J62" s="20"/>
      <c r="K62" s="20"/>
      <c r="L62" s="41"/>
      <c r="M62" s="18">
        <v>322</v>
      </c>
      <c r="N62" s="51">
        <f>SUM(E62:M62)</f>
        <v>322</v>
      </c>
      <c r="O62" s="54">
        <v>322</v>
      </c>
    </row>
    <row r="63" spans="1:15" x14ac:dyDescent="0.3">
      <c r="B63" s="66"/>
      <c r="C63" t="s">
        <v>144</v>
      </c>
    </row>
    <row r="65" spans="2:2" ht="17.399999999999999" x14ac:dyDescent="0.3">
      <c r="B65" s="65" t="s">
        <v>143</v>
      </c>
    </row>
  </sheetData>
  <sortState xmlns:xlrd2="http://schemas.microsoft.com/office/spreadsheetml/2017/richdata2" ref="B6:O16">
    <sortCondition descending="1" ref="N6:N16"/>
  </sortState>
  <mergeCells count="15">
    <mergeCell ref="O4:O5"/>
    <mergeCell ref="A53:N53"/>
    <mergeCell ref="A17:N17"/>
    <mergeCell ref="A1:N3"/>
    <mergeCell ref="A4:D5"/>
    <mergeCell ref="E4:E5"/>
    <mergeCell ref="F4:F5"/>
    <mergeCell ref="G4:G5"/>
    <mergeCell ref="H4:H5"/>
    <mergeCell ref="I4:I5"/>
    <mergeCell ref="K4:K5"/>
    <mergeCell ref="L4:L5"/>
    <mergeCell ref="M4:M5"/>
    <mergeCell ref="N4:N5"/>
    <mergeCell ref="J4:J5"/>
  </mergeCells>
  <phoneticPr fontId="13" type="noConversion"/>
  <pageMargins left="0.7" right="0.7" top="0.75" bottom="0.75" header="0.3" footer="0.3"/>
  <pageSetup paperSize="9" scale="4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M70"/>
  <sheetViews>
    <sheetView view="pageBreakPreview" topLeftCell="A58" zoomScale="80" zoomScaleNormal="75" zoomScaleSheetLayoutView="80" workbookViewId="0">
      <selection activeCell="M47" sqref="M47"/>
    </sheetView>
  </sheetViews>
  <sheetFormatPr defaultRowHeight="14.4" x14ac:dyDescent="0.3"/>
  <cols>
    <col min="1" max="1" width="6.6640625" style="5" customWidth="1"/>
    <col min="2" max="2" width="26.5546875" customWidth="1"/>
    <col min="3" max="3" width="15.33203125" customWidth="1"/>
    <col min="4" max="12" width="15" customWidth="1"/>
  </cols>
  <sheetData>
    <row r="1" spans="1:13" ht="30" customHeight="1" x14ac:dyDescent="0.3">
      <c r="A1" s="124" t="s">
        <v>126</v>
      </c>
      <c r="B1" s="124"/>
      <c r="C1" s="125"/>
      <c r="D1" s="11">
        <v>45928</v>
      </c>
      <c r="E1" s="11">
        <v>45949</v>
      </c>
      <c r="F1" s="11">
        <v>45956</v>
      </c>
      <c r="G1" s="11">
        <v>45984</v>
      </c>
      <c r="H1" s="11">
        <v>45998</v>
      </c>
      <c r="I1" s="11">
        <v>46012</v>
      </c>
      <c r="J1" s="11">
        <v>46026</v>
      </c>
      <c r="K1" s="12">
        <v>46040</v>
      </c>
      <c r="L1" s="11">
        <v>46053</v>
      </c>
    </row>
    <row r="2" spans="1:13" ht="14.25" customHeight="1" x14ac:dyDescent="0.3">
      <c r="A2" s="6"/>
      <c r="B2" s="6"/>
      <c r="C2" s="7"/>
      <c r="D2" s="1" t="s">
        <v>37</v>
      </c>
      <c r="E2" s="1" t="s">
        <v>37</v>
      </c>
      <c r="F2" s="1" t="s">
        <v>37</v>
      </c>
      <c r="G2" s="1" t="s">
        <v>37</v>
      </c>
      <c r="H2" s="1" t="s">
        <v>37</v>
      </c>
      <c r="I2" s="1" t="s">
        <v>37</v>
      </c>
      <c r="J2" s="1" t="s">
        <v>37</v>
      </c>
      <c r="K2" s="1" t="s">
        <v>37</v>
      </c>
      <c r="L2" s="1" t="s">
        <v>37</v>
      </c>
    </row>
    <row r="3" spans="1:13" ht="15.6" x14ac:dyDescent="0.3">
      <c r="A3" s="116" t="s">
        <v>127</v>
      </c>
      <c r="B3" s="117"/>
      <c r="C3" s="118"/>
      <c r="D3" s="4"/>
      <c r="E3" s="4"/>
      <c r="F3" s="4"/>
      <c r="G3" s="4"/>
      <c r="H3" s="4"/>
      <c r="I3" s="4"/>
      <c r="J3" s="4"/>
      <c r="K3" s="4"/>
      <c r="L3" s="4"/>
      <c r="M3" s="1" t="s">
        <v>38</v>
      </c>
    </row>
    <row r="4" spans="1:13" ht="15.75" customHeight="1" x14ac:dyDescent="0.3">
      <c r="A4" s="109" t="s">
        <v>2</v>
      </c>
      <c r="B4" s="112" t="s">
        <v>60</v>
      </c>
      <c r="C4" s="113"/>
      <c r="D4" s="2">
        <v>371</v>
      </c>
      <c r="E4" s="2"/>
      <c r="F4" s="2">
        <v>360</v>
      </c>
      <c r="G4" s="2"/>
      <c r="H4" s="2"/>
      <c r="I4" s="2">
        <v>358</v>
      </c>
      <c r="J4" s="2"/>
      <c r="K4" s="2">
        <v>354</v>
      </c>
      <c r="L4" s="2"/>
      <c r="M4" s="122">
        <f>SUM(D9:E9:L9)-J9-H9</f>
        <v>7428</v>
      </c>
    </row>
    <row r="5" spans="1:13" ht="15.75" customHeight="1" x14ac:dyDescent="0.3">
      <c r="A5" s="110"/>
      <c r="B5" s="112" t="s">
        <v>67</v>
      </c>
      <c r="C5" s="113"/>
      <c r="D5" s="2">
        <v>367</v>
      </c>
      <c r="E5" s="2">
        <v>366</v>
      </c>
      <c r="F5" s="2">
        <v>343</v>
      </c>
      <c r="G5" s="2">
        <v>364</v>
      </c>
      <c r="H5" s="2">
        <v>338</v>
      </c>
      <c r="I5" s="2">
        <v>341</v>
      </c>
      <c r="J5" s="2">
        <v>339</v>
      </c>
      <c r="K5" s="2">
        <v>362</v>
      </c>
      <c r="L5" s="2">
        <v>345</v>
      </c>
      <c r="M5" s="123"/>
    </row>
    <row r="6" spans="1:13" ht="15.75" customHeight="1" x14ac:dyDescent="0.3">
      <c r="A6" s="110"/>
      <c r="B6" s="8" t="s">
        <v>128</v>
      </c>
      <c r="C6" s="9"/>
      <c r="D6" s="2">
        <v>346</v>
      </c>
      <c r="E6" s="2">
        <v>348</v>
      </c>
      <c r="F6" s="2">
        <v>355</v>
      </c>
      <c r="G6" s="2"/>
      <c r="H6" s="2">
        <v>363</v>
      </c>
      <c r="I6" s="2">
        <v>354</v>
      </c>
      <c r="J6" s="2"/>
      <c r="K6" s="2">
        <v>360</v>
      </c>
      <c r="L6" s="2">
        <v>349</v>
      </c>
      <c r="M6" s="123"/>
    </row>
    <row r="7" spans="1:13" ht="15.75" customHeight="1" x14ac:dyDescent="0.3">
      <c r="A7" s="110"/>
      <c r="B7" s="112" t="s">
        <v>81</v>
      </c>
      <c r="C7" s="113"/>
      <c r="D7" s="2"/>
      <c r="E7" s="2">
        <v>347</v>
      </c>
      <c r="F7" s="2"/>
      <c r="G7" s="2">
        <v>347</v>
      </c>
      <c r="H7" s="2">
        <v>333</v>
      </c>
      <c r="I7" s="2"/>
      <c r="J7" s="2">
        <v>326</v>
      </c>
      <c r="K7" s="2"/>
      <c r="L7" s="2">
        <v>351</v>
      </c>
      <c r="M7" s="123"/>
    </row>
    <row r="8" spans="1:13" ht="15.75" customHeight="1" x14ac:dyDescent="0.3">
      <c r="A8" s="110"/>
      <c r="B8" s="112" t="s">
        <v>112</v>
      </c>
      <c r="C8" s="113"/>
      <c r="D8" s="2"/>
      <c r="E8" s="2"/>
      <c r="F8" s="2"/>
      <c r="G8" s="2">
        <v>340</v>
      </c>
      <c r="H8" s="2"/>
      <c r="I8" s="2"/>
      <c r="J8" s="2">
        <v>340</v>
      </c>
      <c r="K8" s="2"/>
      <c r="L8" s="2"/>
      <c r="M8" s="123"/>
    </row>
    <row r="9" spans="1:13" ht="15.6" x14ac:dyDescent="0.3">
      <c r="A9" s="111"/>
      <c r="B9" s="114" t="s">
        <v>38</v>
      </c>
      <c r="C9" s="115"/>
      <c r="D9" s="3">
        <f>SUM(D4:D8)</f>
        <v>1084</v>
      </c>
      <c r="E9" s="3">
        <f t="shared" ref="E9:L9" si="0">SUM(E4:E8)</f>
        <v>1061</v>
      </c>
      <c r="F9" s="3">
        <f t="shared" si="0"/>
        <v>1058</v>
      </c>
      <c r="G9" s="3">
        <f t="shared" si="0"/>
        <v>1051</v>
      </c>
      <c r="H9" s="81">
        <f t="shared" si="0"/>
        <v>1034</v>
      </c>
      <c r="I9" s="3">
        <f t="shared" si="0"/>
        <v>1053</v>
      </c>
      <c r="J9" s="67">
        <f t="shared" si="0"/>
        <v>1005</v>
      </c>
      <c r="K9" s="3">
        <f t="shared" si="0"/>
        <v>1076</v>
      </c>
      <c r="L9" s="3">
        <f t="shared" si="0"/>
        <v>1045</v>
      </c>
    </row>
    <row r="10" spans="1:13" ht="15.6" x14ac:dyDescent="0.3">
      <c r="A10" s="116" t="s">
        <v>88</v>
      </c>
      <c r="B10" s="117"/>
      <c r="C10" s="118"/>
      <c r="D10" s="4"/>
      <c r="E10" s="4"/>
      <c r="F10" s="4"/>
      <c r="G10" s="4"/>
      <c r="H10" s="4"/>
      <c r="I10" s="4"/>
      <c r="J10" s="4"/>
      <c r="K10" s="4"/>
      <c r="L10" s="4"/>
      <c r="M10" s="1" t="s">
        <v>38</v>
      </c>
    </row>
    <row r="11" spans="1:13" ht="15.6" customHeight="1" x14ac:dyDescent="0.3">
      <c r="A11" s="109" t="s">
        <v>3</v>
      </c>
      <c r="B11" s="120" t="s">
        <v>50</v>
      </c>
      <c r="C11" s="121"/>
      <c r="D11" s="2">
        <v>352</v>
      </c>
      <c r="E11" s="2">
        <v>359</v>
      </c>
      <c r="F11" s="2">
        <v>365</v>
      </c>
      <c r="G11" s="2">
        <v>352</v>
      </c>
      <c r="H11" s="2">
        <v>354</v>
      </c>
      <c r="I11" s="2">
        <v>369</v>
      </c>
      <c r="J11" s="2">
        <v>370</v>
      </c>
      <c r="K11" s="2">
        <v>344</v>
      </c>
      <c r="L11" s="2">
        <v>375</v>
      </c>
      <c r="M11" s="122">
        <f>SUM(D15:E15:L15)-D15-I15</f>
        <v>7415</v>
      </c>
    </row>
    <row r="12" spans="1:13" ht="15.6" customHeight="1" x14ac:dyDescent="0.3">
      <c r="A12" s="110"/>
      <c r="B12" s="119" t="s">
        <v>89</v>
      </c>
      <c r="C12" s="112"/>
      <c r="D12" s="2"/>
      <c r="E12" s="2">
        <v>364</v>
      </c>
      <c r="F12" s="2">
        <v>373</v>
      </c>
      <c r="G12" s="2">
        <v>350</v>
      </c>
      <c r="H12" s="2">
        <v>349</v>
      </c>
      <c r="I12" s="2">
        <v>331</v>
      </c>
      <c r="J12" s="2">
        <v>353</v>
      </c>
      <c r="K12" s="2">
        <v>345</v>
      </c>
      <c r="L12" s="2">
        <v>360</v>
      </c>
      <c r="M12" s="123"/>
    </row>
    <row r="13" spans="1:13" ht="15.6" customHeight="1" x14ac:dyDescent="0.3">
      <c r="A13" s="110"/>
      <c r="B13" s="8" t="s">
        <v>53</v>
      </c>
      <c r="C13" s="10"/>
      <c r="D13" s="2">
        <v>331</v>
      </c>
      <c r="E13" s="2">
        <v>348</v>
      </c>
      <c r="F13" s="2">
        <v>356</v>
      </c>
      <c r="G13" s="2">
        <v>335</v>
      </c>
      <c r="H13" s="2">
        <v>350</v>
      </c>
      <c r="I13" s="2">
        <v>331</v>
      </c>
      <c r="J13" s="2">
        <v>354</v>
      </c>
      <c r="K13" s="2">
        <v>344</v>
      </c>
      <c r="L13" s="2">
        <v>315</v>
      </c>
      <c r="M13" s="123"/>
    </row>
    <row r="14" spans="1:13" ht="15.6" customHeight="1" x14ac:dyDescent="0.3">
      <c r="A14" s="110"/>
      <c r="B14" s="8" t="s">
        <v>133</v>
      </c>
      <c r="C14" s="10"/>
      <c r="D14" s="2"/>
      <c r="E14" s="2"/>
      <c r="F14" s="2"/>
      <c r="G14" s="2"/>
      <c r="H14" s="2"/>
      <c r="I14" s="2"/>
      <c r="J14" s="2"/>
      <c r="K14" s="2"/>
      <c r="L14" s="2"/>
      <c r="M14" s="123"/>
    </row>
    <row r="15" spans="1:13" ht="15.6" x14ac:dyDescent="0.3">
      <c r="A15" s="111"/>
      <c r="B15" s="114" t="s">
        <v>38</v>
      </c>
      <c r="C15" s="115"/>
      <c r="D15" s="67">
        <f>SUM(D11:D14)</f>
        <v>683</v>
      </c>
      <c r="E15" s="3">
        <f t="shared" ref="E15:L15" si="1">SUM(E11:E14)</f>
        <v>1071</v>
      </c>
      <c r="F15" s="3">
        <f t="shared" si="1"/>
        <v>1094</v>
      </c>
      <c r="G15" s="3">
        <f t="shared" si="1"/>
        <v>1037</v>
      </c>
      <c r="H15" s="3">
        <f t="shared" si="1"/>
        <v>1053</v>
      </c>
      <c r="I15" s="81">
        <f t="shared" si="1"/>
        <v>1031</v>
      </c>
      <c r="J15" s="3">
        <f t="shared" si="1"/>
        <v>1077</v>
      </c>
      <c r="K15" s="3">
        <f t="shared" si="1"/>
        <v>1033</v>
      </c>
      <c r="L15" s="3">
        <f t="shared" si="1"/>
        <v>1050</v>
      </c>
    </row>
    <row r="16" spans="1:13" ht="15.6" x14ac:dyDescent="0.3">
      <c r="A16" s="126" t="s">
        <v>90</v>
      </c>
      <c r="B16" s="126"/>
      <c r="C16" s="126"/>
      <c r="D16" s="4"/>
      <c r="E16" s="4"/>
      <c r="F16" s="4"/>
      <c r="G16" s="4"/>
      <c r="H16" s="4"/>
      <c r="I16" s="4"/>
      <c r="J16" s="4"/>
      <c r="K16" s="4"/>
      <c r="L16" s="4"/>
      <c r="M16" s="1" t="s">
        <v>38</v>
      </c>
    </row>
    <row r="17" spans="1:13" ht="15.6" customHeight="1" x14ac:dyDescent="0.3">
      <c r="A17" s="109" t="s">
        <v>4</v>
      </c>
      <c r="B17" s="120" t="s">
        <v>54</v>
      </c>
      <c r="C17" s="121"/>
      <c r="D17" s="2">
        <v>344</v>
      </c>
      <c r="E17" s="2">
        <v>348</v>
      </c>
      <c r="F17" s="2">
        <v>332</v>
      </c>
      <c r="G17" s="2">
        <v>344</v>
      </c>
      <c r="H17" s="2">
        <v>339</v>
      </c>
      <c r="I17" s="2">
        <v>334</v>
      </c>
      <c r="J17" s="2">
        <v>348</v>
      </c>
      <c r="K17" s="2">
        <v>343</v>
      </c>
      <c r="L17" s="2">
        <v>336</v>
      </c>
      <c r="M17" s="106">
        <f>SUM(D21:E21:L21)-G21-L21</f>
        <v>7396</v>
      </c>
    </row>
    <row r="18" spans="1:13" ht="15.6" customHeight="1" x14ac:dyDescent="0.3">
      <c r="A18" s="110"/>
      <c r="B18" s="119" t="s">
        <v>68</v>
      </c>
      <c r="C18" s="112"/>
      <c r="D18" s="2">
        <v>372</v>
      </c>
      <c r="E18" s="2">
        <v>379</v>
      </c>
      <c r="F18" s="2">
        <v>364</v>
      </c>
      <c r="G18" s="2">
        <v>332</v>
      </c>
      <c r="H18" s="2">
        <v>350</v>
      </c>
      <c r="I18" s="2">
        <v>358</v>
      </c>
      <c r="J18" s="2">
        <v>365</v>
      </c>
      <c r="K18" s="2">
        <v>352</v>
      </c>
      <c r="L18" s="2">
        <v>339</v>
      </c>
      <c r="M18" s="107"/>
    </row>
    <row r="19" spans="1:13" ht="15.6" customHeight="1" x14ac:dyDescent="0.3">
      <c r="A19" s="110"/>
      <c r="B19" s="119" t="s">
        <v>80</v>
      </c>
      <c r="C19" s="112"/>
      <c r="D19" s="2">
        <v>340</v>
      </c>
      <c r="E19" s="2">
        <v>357</v>
      </c>
      <c r="F19" s="2">
        <v>385</v>
      </c>
      <c r="G19" s="2">
        <v>330</v>
      </c>
      <c r="H19" s="2">
        <v>342</v>
      </c>
      <c r="I19" s="2">
        <v>331</v>
      </c>
      <c r="J19" s="2">
        <v>352</v>
      </c>
      <c r="K19" s="2">
        <v>361</v>
      </c>
      <c r="L19" s="2">
        <v>339</v>
      </c>
      <c r="M19" s="107"/>
    </row>
    <row r="20" spans="1:13" ht="15.6" customHeight="1" x14ac:dyDescent="0.3">
      <c r="A20" s="110"/>
      <c r="B20" s="112" t="s">
        <v>105</v>
      </c>
      <c r="C20" s="113"/>
      <c r="D20" s="2"/>
      <c r="E20" s="2"/>
      <c r="F20" s="2"/>
      <c r="G20" s="2"/>
      <c r="H20" s="2"/>
      <c r="I20" s="2"/>
      <c r="J20" s="2"/>
      <c r="K20" s="2"/>
      <c r="L20" s="2"/>
      <c r="M20" s="108"/>
    </row>
    <row r="21" spans="1:13" ht="15.6" x14ac:dyDescent="0.3">
      <c r="A21" s="111"/>
      <c r="B21" s="114" t="s">
        <v>38</v>
      </c>
      <c r="C21" s="115"/>
      <c r="D21" s="3">
        <f t="shared" ref="D21:L21" si="2">SUM(D17:D20)</f>
        <v>1056</v>
      </c>
      <c r="E21" s="3">
        <f t="shared" si="2"/>
        <v>1084</v>
      </c>
      <c r="F21" s="3">
        <f t="shared" si="2"/>
        <v>1081</v>
      </c>
      <c r="G21" s="67">
        <f t="shared" si="2"/>
        <v>1006</v>
      </c>
      <c r="H21" s="3">
        <f t="shared" si="2"/>
        <v>1031</v>
      </c>
      <c r="I21" s="3">
        <f t="shared" si="2"/>
        <v>1023</v>
      </c>
      <c r="J21" s="3">
        <f t="shared" si="2"/>
        <v>1065</v>
      </c>
      <c r="K21" s="3">
        <f t="shared" si="2"/>
        <v>1056</v>
      </c>
      <c r="L21" s="81">
        <f t="shared" si="2"/>
        <v>1014</v>
      </c>
    </row>
    <row r="22" spans="1:13" ht="15.6" x14ac:dyDescent="0.3">
      <c r="A22" s="116" t="s">
        <v>71</v>
      </c>
      <c r="B22" s="117"/>
      <c r="C22" s="118"/>
      <c r="D22" s="4"/>
      <c r="E22" s="4"/>
      <c r="F22" s="4"/>
      <c r="G22" s="4"/>
      <c r="H22" s="4"/>
      <c r="I22" s="4"/>
      <c r="J22" s="4"/>
      <c r="K22" s="4"/>
      <c r="L22" s="4"/>
      <c r="M22" s="1" t="s">
        <v>38</v>
      </c>
    </row>
    <row r="23" spans="1:13" ht="15.6" x14ac:dyDescent="0.3">
      <c r="A23" s="109" t="s">
        <v>5</v>
      </c>
      <c r="B23" s="120" t="s">
        <v>69</v>
      </c>
      <c r="C23" s="121"/>
      <c r="D23" s="2">
        <v>356</v>
      </c>
      <c r="E23" s="2">
        <v>328</v>
      </c>
      <c r="F23" s="2">
        <v>323</v>
      </c>
      <c r="G23" s="2">
        <v>323</v>
      </c>
      <c r="H23" s="2"/>
      <c r="I23" s="2"/>
      <c r="J23" s="2"/>
      <c r="K23" s="2"/>
      <c r="L23" s="2"/>
      <c r="M23" s="106">
        <f>SUM(D27:E27:L27)-F27-K27</f>
        <v>7383</v>
      </c>
    </row>
    <row r="24" spans="1:13" ht="15.6" x14ac:dyDescent="0.3">
      <c r="A24" s="110"/>
      <c r="B24" s="119" t="s">
        <v>70</v>
      </c>
      <c r="C24" s="112"/>
      <c r="D24" s="2">
        <v>355</v>
      </c>
      <c r="E24" s="2">
        <v>342</v>
      </c>
      <c r="F24" s="2">
        <v>342</v>
      </c>
      <c r="G24" s="2">
        <v>367</v>
      </c>
      <c r="H24" s="2">
        <v>363</v>
      </c>
      <c r="I24" s="2">
        <v>333</v>
      </c>
      <c r="J24" s="2">
        <v>345</v>
      </c>
      <c r="K24" s="2">
        <v>333</v>
      </c>
      <c r="L24" s="2">
        <v>333</v>
      </c>
      <c r="M24" s="107"/>
    </row>
    <row r="25" spans="1:13" ht="15.6" x14ac:dyDescent="0.3">
      <c r="A25" s="110"/>
      <c r="B25" s="112" t="s">
        <v>129</v>
      </c>
      <c r="C25" s="113"/>
      <c r="D25" s="2"/>
      <c r="E25" s="2"/>
      <c r="F25" s="2"/>
      <c r="G25" s="2">
        <v>358</v>
      </c>
      <c r="H25" s="2">
        <v>349</v>
      </c>
      <c r="I25" s="2">
        <v>363</v>
      </c>
      <c r="J25" s="2">
        <v>340</v>
      </c>
      <c r="K25" s="2">
        <v>332</v>
      </c>
      <c r="L25" s="2">
        <v>351</v>
      </c>
      <c r="M25" s="107"/>
    </row>
    <row r="26" spans="1:13" ht="15.6" x14ac:dyDescent="0.3">
      <c r="A26" s="110"/>
      <c r="B26" s="119" t="s">
        <v>115</v>
      </c>
      <c r="C26" s="112"/>
      <c r="D26" s="2">
        <v>371</v>
      </c>
      <c r="E26" s="2">
        <v>358</v>
      </c>
      <c r="F26" s="2">
        <v>342</v>
      </c>
      <c r="G26" s="2"/>
      <c r="H26" s="2">
        <v>381</v>
      </c>
      <c r="I26" s="2">
        <v>343</v>
      </c>
      <c r="J26" s="2">
        <v>357</v>
      </c>
      <c r="K26" s="2">
        <v>345</v>
      </c>
      <c r="L26" s="2">
        <v>367</v>
      </c>
      <c r="M26" s="108"/>
    </row>
    <row r="27" spans="1:13" ht="15.6" x14ac:dyDescent="0.3">
      <c r="A27" s="111"/>
      <c r="B27" s="114" t="s">
        <v>38</v>
      </c>
      <c r="C27" s="115"/>
      <c r="D27" s="3">
        <f>SUM(D23:D26)</f>
        <v>1082</v>
      </c>
      <c r="E27" s="3">
        <f>SUM(E23:E26)</f>
        <v>1028</v>
      </c>
      <c r="F27" s="67">
        <f t="shared" ref="F27:L27" si="3">SUM(F23:F26)</f>
        <v>1007</v>
      </c>
      <c r="G27" s="3">
        <f t="shared" si="3"/>
        <v>1048</v>
      </c>
      <c r="H27" s="3">
        <f>SUM(H23:H26)</f>
        <v>1093</v>
      </c>
      <c r="I27" s="3">
        <f t="shared" si="3"/>
        <v>1039</v>
      </c>
      <c r="J27" s="3">
        <f t="shared" si="3"/>
        <v>1042</v>
      </c>
      <c r="K27" s="81">
        <f t="shared" si="3"/>
        <v>1010</v>
      </c>
      <c r="L27" s="3">
        <f t="shared" si="3"/>
        <v>1051</v>
      </c>
    </row>
    <row r="28" spans="1:13" ht="15.6" x14ac:dyDescent="0.3">
      <c r="A28" s="116" t="s">
        <v>11</v>
      </c>
      <c r="B28" s="117"/>
      <c r="C28" s="118"/>
      <c r="D28" s="4"/>
      <c r="E28" s="4"/>
      <c r="F28" s="4"/>
      <c r="G28" s="4"/>
      <c r="H28" s="4"/>
      <c r="I28" s="4"/>
      <c r="J28" s="4"/>
      <c r="K28" s="4"/>
      <c r="L28" s="4"/>
      <c r="M28" s="1" t="s">
        <v>38</v>
      </c>
    </row>
    <row r="29" spans="1:13" ht="15.6" customHeight="1" x14ac:dyDescent="0.3">
      <c r="A29" s="109" t="s">
        <v>6</v>
      </c>
      <c r="B29" s="120" t="s">
        <v>52</v>
      </c>
      <c r="C29" s="121"/>
      <c r="D29" s="2"/>
      <c r="E29" s="2"/>
      <c r="F29" s="2">
        <v>337</v>
      </c>
      <c r="G29" s="2">
        <v>362</v>
      </c>
      <c r="H29" s="2">
        <v>333</v>
      </c>
      <c r="I29" s="2">
        <v>350</v>
      </c>
      <c r="J29" s="2">
        <v>342</v>
      </c>
      <c r="K29" s="2">
        <v>357</v>
      </c>
      <c r="L29" s="2"/>
      <c r="M29" s="122">
        <f>SUM(D34:E34:L34)-J34-L34</f>
        <v>7293</v>
      </c>
    </row>
    <row r="30" spans="1:13" ht="15.6" customHeight="1" x14ac:dyDescent="0.3">
      <c r="A30" s="110"/>
      <c r="B30" s="119" t="s">
        <v>61</v>
      </c>
      <c r="C30" s="112"/>
      <c r="D30" s="2">
        <v>356</v>
      </c>
      <c r="E30" s="2">
        <v>359</v>
      </c>
      <c r="F30" s="2">
        <v>342</v>
      </c>
      <c r="G30" s="2"/>
      <c r="H30" s="2">
        <v>332</v>
      </c>
      <c r="I30" s="2"/>
      <c r="J30" s="2">
        <v>354</v>
      </c>
      <c r="K30" s="2">
        <v>347</v>
      </c>
      <c r="L30" s="2"/>
      <c r="M30" s="123"/>
    </row>
    <row r="31" spans="1:13" ht="15.6" customHeight="1" x14ac:dyDescent="0.3">
      <c r="A31" s="110"/>
      <c r="B31" s="112" t="s">
        <v>104</v>
      </c>
      <c r="C31" s="113"/>
      <c r="D31" s="2">
        <v>352</v>
      </c>
      <c r="E31" s="2">
        <v>356</v>
      </c>
      <c r="F31" s="2">
        <v>328</v>
      </c>
      <c r="G31" s="2">
        <v>348</v>
      </c>
      <c r="H31" s="2"/>
      <c r="I31" s="2">
        <v>376</v>
      </c>
      <c r="J31" s="2">
        <v>300</v>
      </c>
      <c r="K31" s="2"/>
      <c r="L31" s="2">
        <v>352</v>
      </c>
      <c r="M31" s="123"/>
    </row>
    <row r="32" spans="1:13" ht="15.6" customHeight="1" x14ac:dyDescent="0.3">
      <c r="A32" s="110"/>
      <c r="B32" s="119" t="s">
        <v>114</v>
      </c>
      <c r="C32" s="112"/>
      <c r="D32" s="2">
        <v>338</v>
      </c>
      <c r="E32" s="2">
        <v>358</v>
      </c>
      <c r="F32" s="2"/>
      <c r="G32" s="2">
        <v>357</v>
      </c>
      <c r="H32" s="2">
        <v>340</v>
      </c>
      <c r="I32" s="2">
        <v>337</v>
      </c>
      <c r="J32" s="2"/>
      <c r="K32" s="2">
        <v>328</v>
      </c>
      <c r="L32" s="2">
        <v>330</v>
      </c>
      <c r="M32" s="123"/>
    </row>
    <row r="33" spans="1:13" ht="15.6" customHeight="1" x14ac:dyDescent="0.3">
      <c r="A33" s="110"/>
      <c r="B33" s="119" t="s">
        <v>147</v>
      </c>
      <c r="C33" s="112"/>
      <c r="D33" s="2"/>
      <c r="E33" s="2"/>
      <c r="F33" s="2"/>
      <c r="G33" s="2"/>
      <c r="H33" s="2"/>
      <c r="I33" s="2"/>
      <c r="J33" s="2"/>
      <c r="K33" s="2"/>
      <c r="L33" s="2">
        <v>322</v>
      </c>
      <c r="M33" s="123"/>
    </row>
    <row r="34" spans="1:13" ht="15.6" x14ac:dyDescent="0.3">
      <c r="A34" s="111"/>
      <c r="B34" s="114" t="s">
        <v>38</v>
      </c>
      <c r="C34" s="115"/>
      <c r="D34" s="3">
        <f>SUM(D29:D33)</f>
        <v>1046</v>
      </c>
      <c r="E34" s="3">
        <f t="shared" ref="E34:L34" si="4">SUM(E29:E33)</f>
        <v>1073</v>
      </c>
      <c r="F34" s="3">
        <f t="shared" si="4"/>
        <v>1007</v>
      </c>
      <c r="G34" s="3">
        <f t="shared" si="4"/>
        <v>1067</v>
      </c>
      <c r="H34" s="3">
        <f t="shared" si="4"/>
        <v>1005</v>
      </c>
      <c r="I34" s="3">
        <f t="shared" si="4"/>
        <v>1063</v>
      </c>
      <c r="J34" s="67">
        <f t="shared" si="4"/>
        <v>996</v>
      </c>
      <c r="K34" s="3">
        <f t="shared" si="4"/>
        <v>1032</v>
      </c>
      <c r="L34" s="81">
        <f t="shared" si="4"/>
        <v>1004</v>
      </c>
    </row>
    <row r="35" spans="1:13" ht="15.6" x14ac:dyDescent="0.3">
      <c r="A35" s="116" t="s">
        <v>17</v>
      </c>
      <c r="B35" s="117"/>
      <c r="C35" s="118"/>
      <c r="D35" s="4"/>
      <c r="E35" s="4"/>
      <c r="F35" s="4"/>
      <c r="G35" s="4"/>
      <c r="H35" s="4"/>
      <c r="I35" s="4"/>
      <c r="J35" s="4"/>
      <c r="K35" s="4"/>
      <c r="L35" s="4"/>
      <c r="M35" s="1" t="s">
        <v>38</v>
      </c>
    </row>
    <row r="36" spans="1:13" ht="15.6" customHeight="1" x14ac:dyDescent="0.3">
      <c r="A36" s="109" t="s">
        <v>7</v>
      </c>
      <c r="B36" s="120" t="s">
        <v>65</v>
      </c>
      <c r="C36" s="121"/>
      <c r="D36" s="2"/>
      <c r="E36" s="2"/>
      <c r="F36" s="2">
        <v>328</v>
      </c>
      <c r="G36" s="2"/>
      <c r="H36" s="2">
        <v>334</v>
      </c>
      <c r="I36" s="2"/>
      <c r="J36" s="2">
        <v>339</v>
      </c>
      <c r="K36" s="2">
        <v>339</v>
      </c>
      <c r="L36" s="2">
        <v>359</v>
      </c>
      <c r="M36" s="106">
        <f>SUM(D40:E40:L40)-G40-F40</f>
        <v>7204</v>
      </c>
    </row>
    <row r="37" spans="1:13" ht="15.6" customHeight="1" x14ac:dyDescent="0.3">
      <c r="A37" s="110"/>
      <c r="B37" s="119" t="s">
        <v>66</v>
      </c>
      <c r="C37" s="112"/>
      <c r="D37" s="2">
        <v>336</v>
      </c>
      <c r="E37" s="2">
        <v>370</v>
      </c>
      <c r="F37" s="2">
        <v>328</v>
      </c>
      <c r="G37" s="2">
        <v>354</v>
      </c>
      <c r="H37" s="2">
        <v>357</v>
      </c>
      <c r="I37" s="2">
        <v>356</v>
      </c>
      <c r="J37" s="2">
        <v>339</v>
      </c>
      <c r="K37" s="2">
        <v>334</v>
      </c>
      <c r="L37" s="2"/>
      <c r="M37" s="107"/>
    </row>
    <row r="38" spans="1:13" ht="15.6" customHeight="1" x14ac:dyDescent="0.3">
      <c r="A38" s="110"/>
      <c r="B38" s="112" t="s">
        <v>106</v>
      </c>
      <c r="C38" s="113"/>
      <c r="D38" s="2">
        <v>328</v>
      </c>
      <c r="E38" s="2">
        <v>330</v>
      </c>
      <c r="F38" s="2"/>
      <c r="G38" s="2">
        <v>337</v>
      </c>
      <c r="H38" s="2">
        <v>354</v>
      </c>
      <c r="I38" s="2">
        <v>345</v>
      </c>
      <c r="J38" s="2">
        <v>333</v>
      </c>
      <c r="K38" s="2"/>
      <c r="L38" s="2">
        <v>338</v>
      </c>
      <c r="M38" s="107"/>
    </row>
    <row r="39" spans="1:13" ht="15" customHeight="1" x14ac:dyDescent="0.3">
      <c r="A39" s="110"/>
      <c r="B39" s="8" t="s">
        <v>123</v>
      </c>
      <c r="C39" s="10"/>
      <c r="D39" s="16">
        <v>357</v>
      </c>
      <c r="E39" s="2">
        <v>341</v>
      </c>
      <c r="F39" s="2">
        <v>350</v>
      </c>
      <c r="G39" s="2">
        <v>309</v>
      </c>
      <c r="H39" s="2"/>
      <c r="I39" s="2">
        <v>326</v>
      </c>
      <c r="J39" s="2"/>
      <c r="K39" s="2">
        <v>352</v>
      </c>
      <c r="L39" s="2">
        <v>337</v>
      </c>
      <c r="M39" s="108"/>
    </row>
    <row r="40" spans="1:13" ht="15.6" customHeight="1" x14ac:dyDescent="0.3">
      <c r="A40" s="111"/>
      <c r="B40" s="114" t="s">
        <v>38</v>
      </c>
      <c r="C40" s="115"/>
      <c r="D40" s="13">
        <f t="shared" ref="D40:L40" si="5">SUM(D36:D39)</f>
        <v>1021</v>
      </c>
      <c r="E40" s="3">
        <f t="shared" si="5"/>
        <v>1041</v>
      </c>
      <c r="F40" s="81">
        <f t="shared" si="5"/>
        <v>1006</v>
      </c>
      <c r="G40" s="67">
        <f t="shared" si="5"/>
        <v>1000</v>
      </c>
      <c r="H40" s="3">
        <f t="shared" si="5"/>
        <v>1045</v>
      </c>
      <c r="I40" s="3">
        <f t="shared" si="5"/>
        <v>1027</v>
      </c>
      <c r="J40" s="3">
        <f t="shared" si="5"/>
        <v>1011</v>
      </c>
      <c r="K40" s="3">
        <f t="shared" si="5"/>
        <v>1025</v>
      </c>
      <c r="L40" s="3">
        <f t="shared" si="5"/>
        <v>1034</v>
      </c>
    </row>
    <row r="41" spans="1:13" ht="15.6" x14ac:dyDescent="0.3">
      <c r="A41" s="116" t="s">
        <v>13</v>
      </c>
      <c r="B41" s="117"/>
      <c r="C41" s="118"/>
      <c r="D41" s="4"/>
      <c r="E41" s="4"/>
      <c r="F41" s="4"/>
      <c r="G41" s="4"/>
      <c r="H41" s="4"/>
      <c r="I41" s="4"/>
      <c r="J41" s="4"/>
      <c r="K41" s="4"/>
      <c r="L41" s="4"/>
      <c r="M41" s="1" t="s">
        <v>38</v>
      </c>
    </row>
    <row r="42" spans="1:13" ht="15.75" customHeight="1" x14ac:dyDescent="0.3">
      <c r="A42" s="109" t="s">
        <v>8</v>
      </c>
      <c r="B42" s="112" t="s">
        <v>85</v>
      </c>
      <c r="C42" s="113"/>
      <c r="D42" s="2">
        <v>365</v>
      </c>
      <c r="E42" s="2">
        <v>364</v>
      </c>
      <c r="F42" s="2">
        <v>330</v>
      </c>
      <c r="G42" s="2">
        <v>343</v>
      </c>
      <c r="H42" s="2">
        <v>341</v>
      </c>
      <c r="I42" s="2"/>
      <c r="J42" s="2"/>
      <c r="K42" s="2">
        <v>354</v>
      </c>
      <c r="L42" s="2">
        <v>350</v>
      </c>
      <c r="M42" s="122">
        <f>SUM(D47:E47:L47)-G47-I47</f>
        <v>7145</v>
      </c>
    </row>
    <row r="43" spans="1:13" ht="15.75" customHeight="1" x14ac:dyDescent="0.3">
      <c r="A43" s="110"/>
      <c r="B43" s="8" t="s">
        <v>103</v>
      </c>
      <c r="C43" s="9"/>
      <c r="D43" s="2">
        <v>353</v>
      </c>
      <c r="E43" s="2"/>
      <c r="F43" s="2">
        <v>363</v>
      </c>
      <c r="G43" s="2">
        <v>322</v>
      </c>
      <c r="H43" s="2">
        <v>367</v>
      </c>
      <c r="I43" s="2">
        <v>323</v>
      </c>
      <c r="J43" s="2">
        <v>346</v>
      </c>
      <c r="K43" s="2">
        <v>338</v>
      </c>
      <c r="L43" s="2">
        <v>340</v>
      </c>
      <c r="M43" s="123"/>
    </row>
    <row r="44" spans="1:13" ht="15.75" customHeight="1" x14ac:dyDescent="0.3">
      <c r="A44" s="110"/>
      <c r="B44" s="112" t="s">
        <v>58</v>
      </c>
      <c r="C44" s="113"/>
      <c r="D44" s="2">
        <v>319</v>
      </c>
      <c r="E44" s="2">
        <v>316</v>
      </c>
      <c r="F44" s="2">
        <v>318</v>
      </c>
      <c r="G44" s="2">
        <v>306</v>
      </c>
      <c r="H44" s="2"/>
      <c r="I44" s="2"/>
      <c r="J44" s="2"/>
      <c r="K44" s="2"/>
      <c r="L44" s="2"/>
      <c r="M44" s="123"/>
    </row>
    <row r="45" spans="1:13" ht="15.75" customHeight="1" x14ac:dyDescent="0.3">
      <c r="A45" s="110"/>
      <c r="B45" s="112" t="s">
        <v>130</v>
      </c>
      <c r="C45" s="113"/>
      <c r="D45" s="2"/>
      <c r="E45" s="2">
        <v>303</v>
      </c>
      <c r="F45" s="2"/>
      <c r="G45" s="2"/>
      <c r="H45" s="2">
        <v>301</v>
      </c>
      <c r="I45" s="2">
        <v>315</v>
      </c>
      <c r="J45" s="2">
        <v>308</v>
      </c>
      <c r="K45" s="2"/>
      <c r="L45" s="2"/>
      <c r="M45" s="123"/>
    </row>
    <row r="46" spans="1:13" ht="15.75" customHeight="1" x14ac:dyDescent="0.3">
      <c r="A46" s="110"/>
      <c r="B46" s="112" t="s">
        <v>140</v>
      </c>
      <c r="C46" s="113"/>
      <c r="D46" s="2"/>
      <c r="E46" s="2"/>
      <c r="F46" s="2"/>
      <c r="G46" s="2"/>
      <c r="H46" s="2"/>
      <c r="I46" s="2">
        <v>340</v>
      </c>
      <c r="J46" s="2">
        <v>353</v>
      </c>
      <c r="K46" s="2">
        <v>358</v>
      </c>
      <c r="L46" s="2">
        <v>358</v>
      </c>
      <c r="M46" s="123"/>
    </row>
    <row r="47" spans="1:13" ht="15.6" x14ac:dyDescent="0.3">
      <c r="A47" s="111"/>
      <c r="B47" s="114" t="s">
        <v>38</v>
      </c>
      <c r="C47" s="115"/>
      <c r="D47" s="3">
        <f>SUM(D42:D46)</f>
        <v>1037</v>
      </c>
      <c r="E47" s="3">
        <f t="shared" ref="E47:L47" si="6">SUM(E42:E46)</f>
        <v>983</v>
      </c>
      <c r="F47" s="3">
        <f t="shared" si="6"/>
        <v>1011</v>
      </c>
      <c r="G47" s="67">
        <f t="shared" si="6"/>
        <v>971</v>
      </c>
      <c r="H47" s="3">
        <f t="shared" si="6"/>
        <v>1009</v>
      </c>
      <c r="I47" s="81">
        <f t="shared" si="6"/>
        <v>978</v>
      </c>
      <c r="J47" s="3">
        <f t="shared" si="6"/>
        <v>1007</v>
      </c>
      <c r="K47" s="3">
        <f t="shared" si="6"/>
        <v>1050</v>
      </c>
      <c r="L47" s="3">
        <f t="shared" si="6"/>
        <v>1048</v>
      </c>
    </row>
    <row r="48" spans="1:13" ht="15.6" x14ac:dyDescent="0.3">
      <c r="A48" s="116" t="s">
        <v>86</v>
      </c>
      <c r="B48" s="117"/>
      <c r="C48" s="118"/>
      <c r="D48" s="4"/>
      <c r="E48" s="4"/>
      <c r="F48" s="4"/>
      <c r="G48" s="4"/>
      <c r="H48" s="4"/>
      <c r="I48" s="4"/>
      <c r="J48" s="4"/>
      <c r="K48" s="4"/>
      <c r="L48" s="4"/>
      <c r="M48" s="1" t="s">
        <v>38</v>
      </c>
    </row>
    <row r="49" spans="1:13" ht="15.6" customHeight="1" x14ac:dyDescent="0.3">
      <c r="A49" s="109" t="s">
        <v>9</v>
      </c>
      <c r="B49" s="120" t="s">
        <v>56</v>
      </c>
      <c r="C49" s="121"/>
      <c r="D49" s="2">
        <v>326</v>
      </c>
      <c r="E49" s="2"/>
      <c r="F49" s="2">
        <v>331</v>
      </c>
      <c r="G49" s="2">
        <v>325</v>
      </c>
      <c r="H49" s="2"/>
      <c r="I49" s="2"/>
      <c r="J49" s="2">
        <v>354</v>
      </c>
      <c r="K49" s="2">
        <v>329</v>
      </c>
      <c r="L49" s="2">
        <v>365</v>
      </c>
      <c r="M49" s="106">
        <f>SUM(D53:E53:L53)-F53</f>
        <v>7121</v>
      </c>
    </row>
    <row r="50" spans="1:13" ht="15.6" customHeight="1" x14ac:dyDescent="0.3">
      <c r="A50" s="110"/>
      <c r="B50" s="112" t="s">
        <v>87</v>
      </c>
      <c r="C50" s="113"/>
      <c r="D50" s="2">
        <v>358</v>
      </c>
      <c r="E50" s="2"/>
      <c r="F50" s="2"/>
      <c r="G50" s="2">
        <v>341</v>
      </c>
      <c r="H50" s="2">
        <v>353</v>
      </c>
      <c r="I50" s="2">
        <v>334</v>
      </c>
      <c r="J50" s="2">
        <v>352</v>
      </c>
      <c r="K50" s="2">
        <v>337</v>
      </c>
      <c r="L50" s="2">
        <v>369</v>
      </c>
      <c r="M50" s="107"/>
    </row>
    <row r="51" spans="1:13" ht="15.6" customHeight="1" x14ac:dyDescent="0.3">
      <c r="A51" s="110"/>
      <c r="B51" s="8" t="s">
        <v>111</v>
      </c>
      <c r="C51" s="10"/>
      <c r="D51" s="2"/>
      <c r="E51" s="2"/>
      <c r="F51" s="2">
        <v>309</v>
      </c>
      <c r="G51" s="2"/>
      <c r="H51" s="2">
        <v>343</v>
      </c>
      <c r="I51" s="2">
        <v>318</v>
      </c>
      <c r="J51" s="2"/>
      <c r="K51" s="2"/>
      <c r="L51" s="2">
        <v>323</v>
      </c>
      <c r="M51" s="107"/>
    </row>
    <row r="52" spans="1:13" ht="15.6" customHeight="1" x14ac:dyDescent="0.3">
      <c r="A52" s="110"/>
      <c r="B52" s="119" t="s">
        <v>59</v>
      </c>
      <c r="C52" s="112"/>
      <c r="D52" s="2">
        <v>336</v>
      </c>
      <c r="E52" s="2"/>
      <c r="F52" s="2">
        <v>328</v>
      </c>
      <c r="G52" s="2">
        <v>336</v>
      </c>
      <c r="H52" s="2">
        <v>340</v>
      </c>
      <c r="I52" s="2">
        <v>327</v>
      </c>
      <c r="J52" s="2">
        <v>336</v>
      </c>
      <c r="K52" s="2">
        <v>319</v>
      </c>
      <c r="L52" s="2"/>
      <c r="M52" s="108"/>
    </row>
    <row r="53" spans="1:13" ht="15.6" x14ac:dyDescent="0.3">
      <c r="A53" s="111"/>
      <c r="B53" s="114" t="s">
        <v>38</v>
      </c>
      <c r="C53" s="115"/>
      <c r="D53" s="3">
        <f>SUM(D49:D52)</f>
        <v>1020</v>
      </c>
      <c r="E53" s="3">
        <f>SUM(E49:E52)</f>
        <v>0</v>
      </c>
      <c r="F53" s="81">
        <f t="shared" ref="F53:L53" si="7">SUM(F49:F52)</f>
        <v>968</v>
      </c>
      <c r="G53" s="3">
        <f t="shared" si="7"/>
        <v>1002</v>
      </c>
      <c r="H53" s="3">
        <f>SUM(H49:H52)</f>
        <v>1036</v>
      </c>
      <c r="I53" s="3">
        <f t="shared" si="7"/>
        <v>979</v>
      </c>
      <c r="J53" s="3">
        <f t="shared" si="7"/>
        <v>1042</v>
      </c>
      <c r="K53" s="3">
        <f t="shared" si="7"/>
        <v>985</v>
      </c>
      <c r="L53" s="3">
        <f t="shared" si="7"/>
        <v>1057</v>
      </c>
    </row>
    <row r="54" spans="1:13" ht="15.6" x14ac:dyDescent="0.3">
      <c r="A54" s="116" t="s">
        <v>82</v>
      </c>
      <c r="B54" s="117"/>
      <c r="C54" s="118"/>
      <c r="D54" s="1"/>
      <c r="E54" s="1"/>
      <c r="F54" s="1"/>
      <c r="G54" s="1"/>
      <c r="H54" s="1"/>
      <c r="I54" s="1"/>
      <c r="J54" s="1"/>
      <c r="K54" s="1"/>
      <c r="L54" s="1"/>
      <c r="M54" s="1" t="s">
        <v>38</v>
      </c>
    </row>
    <row r="55" spans="1:13" ht="15.6" customHeight="1" x14ac:dyDescent="0.3">
      <c r="A55" s="110" t="s">
        <v>10</v>
      </c>
      <c r="B55" s="120" t="s">
        <v>51</v>
      </c>
      <c r="C55" s="121"/>
      <c r="D55" s="2">
        <v>338</v>
      </c>
      <c r="E55" s="2">
        <v>325</v>
      </c>
      <c r="F55" s="2">
        <v>348</v>
      </c>
      <c r="G55" s="2">
        <v>329</v>
      </c>
      <c r="H55" s="2">
        <v>333</v>
      </c>
      <c r="I55" s="2">
        <v>347</v>
      </c>
      <c r="J55" s="2">
        <v>297</v>
      </c>
      <c r="K55" s="2">
        <v>316</v>
      </c>
      <c r="L55" s="2">
        <v>362</v>
      </c>
      <c r="M55" s="106">
        <f>SUM(D58:E58:L58)-G58-K58</f>
        <v>6966</v>
      </c>
    </row>
    <row r="56" spans="1:13" ht="15.6" customHeight="1" x14ac:dyDescent="0.3">
      <c r="A56" s="110"/>
      <c r="B56" s="119" t="s">
        <v>83</v>
      </c>
      <c r="C56" s="112"/>
      <c r="D56" s="2">
        <v>349</v>
      </c>
      <c r="E56" s="2">
        <v>348</v>
      </c>
      <c r="F56" s="2">
        <v>351</v>
      </c>
      <c r="G56" s="2">
        <v>341</v>
      </c>
      <c r="H56" s="2">
        <v>351</v>
      </c>
      <c r="I56" s="2">
        <v>359</v>
      </c>
      <c r="J56" s="2">
        <v>354</v>
      </c>
      <c r="K56" s="2">
        <v>346</v>
      </c>
      <c r="L56" s="2">
        <v>363</v>
      </c>
      <c r="M56" s="107"/>
    </row>
    <row r="57" spans="1:13" ht="15.6" customHeight="1" x14ac:dyDescent="0.3">
      <c r="A57" s="110"/>
      <c r="B57" s="119" t="s">
        <v>131</v>
      </c>
      <c r="C57" s="112"/>
      <c r="D57" s="2">
        <v>302</v>
      </c>
      <c r="E57" s="2">
        <v>306</v>
      </c>
      <c r="F57" s="2">
        <v>301</v>
      </c>
      <c r="G57" s="2"/>
      <c r="H57" s="2">
        <v>295</v>
      </c>
      <c r="I57" s="2">
        <v>309</v>
      </c>
      <c r="J57" s="2">
        <v>321</v>
      </c>
      <c r="K57" s="2">
        <v>297</v>
      </c>
      <c r="L57" s="2">
        <v>307</v>
      </c>
      <c r="M57" s="108"/>
    </row>
    <row r="58" spans="1:13" ht="15.6" customHeight="1" x14ac:dyDescent="0.3">
      <c r="A58" s="111"/>
      <c r="B58" s="114" t="s">
        <v>38</v>
      </c>
      <c r="C58" s="115"/>
      <c r="D58" s="3">
        <f>SUM(D55:D57)</f>
        <v>989</v>
      </c>
      <c r="E58" s="3">
        <f>SUM(E55:E57)</f>
        <v>979</v>
      </c>
      <c r="F58" s="3">
        <f t="shared" ref="F58:L58" si="8">SUM(F55:F57)</f>
        <v>1000</v>
      </c>
      <c r="G58" s="67">
        <f t="shared" si="8"/>
        <v>670</v>
      </c>
      <c r="H58" s="3">
        <f>SUM(H55:H57)</f>
        <v>979</v>
      </c>
      <c r="I58" s="3">
        <f t="shared" si="8"/>
        <v>1015</v>
      </c>
      <c r="J58" s="3">
        <f t="shared" si="8"/>
        <v>972</v>
      </c>
      <c r="K58" s="81">
        <f t="shared" si="8"/>
        <v>959</v>
      </c>
      <c r="L58" s="3">
        <f t="shared" si="8"/>
        <v>1032</v>
      </c>
    </row>
    <row r="59" spans="1:13" ht="15.6" x14ac:dyDescent="0.3">
      <c r="A59" s="116" t="s">
        <v>76</v>
      </c>
      <c r="B59" s="117"/>
      <c r="C59" s="118"/>
      <c r="D59" s="4"/>
      <c r="E59" s="4"/>
      <c r="F59" s="4"/>
      <c r="G59" s="4"/>
      <c r="H59" s="4"/>
      <c r="I59" s="4"/>
      <c r="J59" s="4"/>
      <c r="K59" s="4"/>
      <c r="L59" s="4"/>
      <c r="M59" s="1" t="s">
        <v>38</v>
      </c>
    </row>
    <row r="60" spans="1:13" ht="15.75" customHeight="1" x14ac:dyDescent="0.3">
      <c r="A60" s="109" t="s">
        <v>12</v>
      </c>
      <c r="B60" s="120" t="s">
        <v>77</v>
      </c>
      <c r="C60" s="121"/>
      <c r="D60" s="2">
        <v>326</v>
      </c>
      <c r="E60" s="2">
        <v>237</v>
      </c>
      <c r="F60" s="2"/>
      <c r="G60" s="2">
        <v>291</v>
      </c>
      <c r="H60" s="2">
        <v>295</v>
      </c>
      <c r="I60" s="2">
        <v>275</v>
      </c>
      <c r="J60" s="2">
        <v>308</v>
      </c>
      <c r="K60" s="2">
        <v>284</v>
      </c>
      <c r="L60" s="2">
        <v>321</v>
      </c>
      <c r="M60" s="106">
        <f>SUM(D64:E64:L64)-I64-K64</f>
        <v>6404</v>
      </c>
    </row>
    <row r="61" spans="1:13" ht="15.75" customHeight="1" x14ac:dyDescent="0.3">
      <c r="A61" s="110"/>
      <c r="B61" s="119" t="s">
        <v>78</v>
      </c>
      <c r="C61" s="112"/>
      <c r="D61" s="2">
        <v>316</v>
      </c>
      <c r="E61" s="2">
        <v>300</v>
      </c>
      <c r="F61" s="2">
        <v>303</v>
      </c>
      <c r="G61" s="2">
        <v>291</v>
      </c>
      <c r="H61" s="2">
        <v>297</v>
      </c>
      <c r="I61" s="2"/>
      <c r="J61" s="2">
        <v>305</v>
      </c>
      <c r="K61" s="2">
        <v>311</v>
      </c>
      <c r="L61" s="2">
        <v>306</v>
      </c>
      <c r="M61" s="107"/>
    </row>
    <row r="62" spans="1:13" ht="15.75" customHeight="1" x14ac:dyDescent="0.3">
      <c r="A62" s="110"/>
      <c r="B62" s="119" t="s">
        <v>79</v>
      </c>
      <c r="C62" s="112"/>
      <c r="D62" s="2"/>
      <c r="E62" s="2">
        <v>345</v>
      </c>
      <c r="F62" s="2">
        <v>336</v>
      </c>
      <c r="G62" s="2"/>
      <c r="H62" s="2"/>
      <c r="I62" s="2"/>
      <c r="J62" s="2"/>
      <c r="K62" s="2"/>
      <c r="L62" s="2"/>
      <c r="M62" s="107"/>
    </row>
    <row r="63" spans="1:13" ht="15.75" customHeight="1" x14ac:dyDescent="0.3">
      <c r="A63" s="110"/>
      <c r="B63" s="119" t="s">
        <v>132</v>
      </c>
      <c r="C63" s="112"/>
      <c r="D63" s="2">
        <v>318</v>
      </c>
      <c r="E63" s="2"/>
      <c r="F63" s="2">
        <v>309</v>
      </c>
      <c r="G63" s="2">
        <v>307</v>
      </c>
      <c r="H63" s="2">
        <v>294</v>
      </c>
      <c r="I63" s="2">
        <v>306</v>
      </c>
      <c r="J63" s="2">
        <v>306</v>
      </c>
      <c r="K63" s="2">
        <v>286</v>
      </c>
      <c r="L63" s="2">
        <v>293</v>
      </c>
      <c r="M63" s="108"/>
    </row>
    <row r="64" spans="1:13" ht="15.6" x14ac:dyDescent="0.3">
      <c r="A64" s="111"/>
      <c r="B64" s="114" t="s">
        <v>38</v>
      </c>
      <c r="C64" s="115"/>
      <c r="D64" s="3">
        <f>SUM(D60:D63)</f>
        <v>960</v>
      </c>
      <c r="E64" s="3">
        <f t="shared" ref="E64:L64" si="9">SUM(E60:E63)</f>
        <v>882</v>
      </c>
      <c r="F64" s="3">
        <f t="shared" si="9"/>
        <v>948</v>
      </c>
      <c r="G64" s="3">
        <f t="shared" si="9"/>
        <v>889</v>
      </c>
      <c r="H64" s="3">
        <f t="shared" si="9"/>
        <v>886</v>
      </c>
      <c r="I64" s="67">
        <f t="shared" si="9"/>
        <v>581</v>
      </c>
      <c r="J64" s="3">
        <f t="shared" si="9"/>
        <v>919</v>
      </c>
      <c r="K64" s="81">
        <f t="shared" si="9"/>
        <v>881</v>
      </c>
      <c r="L64" s="3">
        <f t="shared" si="9"/>
        <v>920</v>
      </c>
    </row>
    <row r="65" spans="1:13" ht="15.6" customHeight="1" x14ac:dyDescent="0.3">
      <c r="A65" s="116" t="s">
        <v>15</v>
      </c>
      <c r="B65" s="117"/>
      <c r="C65" s="118"/>
      <c r="D65" s="4"/>
      <c r="E65" s="4"/>
      <c r="F65" s="4"/>
      <c r="G65" s="4"/>
      <c r="H65" s="4"/>
      <c r="I65" s="4"/>
      <c r="J65" s="4"/>
      <c r="K65" s="4"/>
      <c r="L65" s="4"/>
      <c r="M65" s="1" t="s">
        <v>38</v>
      </c>
    </row>
    <row r="66" spans="1:13" ht="15.75" customHeight="1" x14ac:dyDescent="0.3">
      <c r="A66" s="109" t="s">
        <v>14</v>
      </c>
      <c r="B66" s="120" t="s">
        <v>84</v>
      </c>
      <c r="C66" s="121"/>
      <c r="D66" s="2"/>
      <c r="E66" s="2">
        <v>313</v>
      </c>
      <c r="F66" s="2">
        <v>331</v>
      </c>
      <c r="G66" s="2">
        <v>328</v>
      </c>
      <c r="H66" s="2">
        <v>345</v>
      </c>
      <c r="I66" s="2">
        <v>311</v>
      </c>
      <c r="J66" s="2"/>
      <c r="K66" s="2"/>
      <c r="L66" s="2"/>
      <c r="M66" s="106">
        <f>SUM(D70:E70:L70)-J70</f>
        <v>6216</v>
      </c>
    </row>
    <row r="67" spans="1:13" ht="15.75" customHeight="1" x14ac:dyDescent="0.3">
      <c r="A67" s="110"/>
      <c r="B67" s="119" t="s">
        <v>113</v>
      </c>
      <c r="C67" s="112"/>
      <c r="D67" s="2">
        <v>319</v>
      </c>
      <c r="E67" s="2">
        <v>330</v>
      </c>
      <c r="F67" s="2">
        <v>350</v>
      </c>
      <c r="G67" s="2">
        <v>309</v>
      </c>
      <c r="H67" s="2">
        <v>319</v>
      </c>
      <c r="I67" s="2">
        <v>325</v>
      </c>
      <c r="J67" s="2"/>
      <c r="K67" s="2"/>
      <c r="L67" s="2"/>
      <c r="M67" s="107"/>
    </row>
    <row r="68" spans="1:13" ht="15.75" customHeight="1" x14ac:dyDescent="0.3">
      <c r="A68" s="110"/>
      <c r="B68" s="119" t="s">
        <v>74</v>
      </c>
      <c r="C68" s="112"/>
      <c r="D68" s="2">
        <v>322</v>
      </c>
      <c r="E68" s="2"/>
      <c r="F68" s="2"/>
      <c r="G68" s="2"/>
      <c r="H68" s="2"/>
      <c r="I68" s="2"/>
      <c r="J68" s="2"/>
      <c r="K68" s="2"/>
      <c r="L68" s="2"/>
      <c r="M68" s="107"/>
    </row>
    <row r="69" spans="1:13" ht="16.5" customHeight="1" x14ac:dyDescent="0.3">
      <c r="A69" s="110"/>
      <c r="B69" s="119" t="s">
        <v>55</v>
      </c>
      <c r="C69" s="112"/>
      <c r="D69" s="2">
        <v>319</v>
      </c>
      <c r="E69" s="2">
        <v>338</v>
      </c>
      <c r="F69" s="2">
        <v>336</v>
      </c>
      <c r="G69" s="2">
        <v>341</v>
      </c>
      <c r="H69" s="2">
        <v>337</v>
      </c>
      <c r="I69" s="2">
        <v>324</v>
      </c>
      <c r="J69" s="2">
        <v>315</v>
      </c>
      <c r="K69" s="2"/>
      <c r="L69" s="2">
        <v>319</v>
      </c>
      <c r="M69" s="108"/>
    </row>
    <row r="70" spans="1:13" ht="15.6" x14ac:dyDescent="0.3">
      <c r="A70" s="111"/>
      <c r="B70" s="114" t="s">
        <v>38</v>
      </c>
      <c r="C70" s="115"/>
      <c r="D70" s="3">
        <f>SUM(D66:D69)</f>
        <v>960</v>
      </c>
      <c r="E70" s="3">
        <f t="shared" ref="E70:L70" si="10">SUM(E66:E69)</f>
        <v>981</v>
      </c>
      <c r="F70" s="3">
        <f t="shared" si="10"/>
        <v>1017</v>
      </c>
      <c r="G70" s="3">
        <f t="shared" si="10"/>
        <v>978</v>
      </c>
      <c r="H70" s="3">
        <f t="shared" si="10"/>
        <v>1001</v>
      </c>
      <c r="I70" s="3">
        <f t="shared" si="10"/>
        <v>960</v>
      </c>
      <c r="J70" s="81">
        <f t="shared" si="10"/>
        <v>315</v>
      </c>
      <c r="K70" s="3">
        <f t="shared" si="10"/>
        <v>0</v>
      </c>
      <c r="L70" s="3">
        <f t="shared" si="10"/>
        <v>319</v>
      </c>
    </row>
  </sheetData>
  <mergeCells count="85">
    <mergeCell ref="M23:M26"/>
    <mergeCell ref="M49:M52"/>
    <mergeCell ref="B27:C27"/>
    <mergeCell ref="B50:C50"/>
    <mergeCell ref="B45:C45"/>
    <mergeCell ref="B47:C47"/>
    <mergeCell ref="M36:M39"/>
    <mergeCell ref="B44:C44"/>
    <mergeCell ref="B29:C29"/>
    <mergeCell ref="A28:C28"/>
    <mergeCell ref="M66:M69"/>
    <mergeCell ref="B53:C53"/>
    <mergeCell ref="B52:C52"/>
    <mergeCell ref="A11:A15"/>
    <mergeCell ref="B15:C15"/>
    <mergeCell ref="A48:C48"/>
    <mergeCell ref="A60:A64"/>
    <mergeCell ref="B64:C64"/>
    <mergeCell ref="B63:C63"/>
    <mergeCell ref="B58:C58"/>
    <mergeCell ref="B56:C56"/>
    <mergeCell ref="B57:C57"/>
    <mergeCell ref="A66:A70"/>
    <mergeCell ref="B67:C67"/>
    <mergeCell ref="B62:C62"/>
    <mergeCell ref="M11:M14"/>
    <mergeCell ref="B70:C70"/>
    <mergeCell ref="B11:C11"/>
    <mergeCell ref="B12:C12"/>
    <mergeCell ref="A41:C41"/>
    <mergeCell ref="A42:A47"/>
    <mergeCell ref="A65:C65"/>
    <mergeCell ref="B66:C66"/>
    <mergeCell ref="B42:C42"/>
    <mergeCell ref="B69:C69"/>
    <mergeCell ref="B46:C46"/>
    <mergeCell ref="B49:C49"/>
    <mergeCell ref="A49:A53"/>
    <mergeCell ref="A1:C1"/>
    <mergeCell ref="A54:C54"/>
    <mergeCell ref="A3:C3"/>
    <mergeCell ref="B26:C26"/>
    <mergeCell ref="B68:C68"/>
    <mergeCell ref="A23:A27"/>
    <mergeCell ref="A17:A21"/>
    <mergeCell ref="A16:C16"/>
    <mergeCell ref="B25:C25"/>
    <mergeCell ref="B17:C17"/>
    <mergeCell ref="B18:C18"/>
    <mergeCell ref="B24:C24"/>
    <mergeCell ref="B19:C19"/>
    <mergeCell ref="B61:C61"/>
    <mergeCell ref="B60:C60"/>
    <mergeCell ref="M60:M63"/>
    <mergeCell ref="M4:M8"/>
    <mergeCell ref="B38:C38"/>
    <mergeCell ref="B20:C20"/>
    <mergeCell ref="A59:C59"/>
    <mergeCell ref="B23:C23"/>
    <mergeCell ref="B21:C21"/>
    <mergeCell ref="A4:A9"/>
    <mergeCell ref="A22:C22"/>
    <mergeCell ref="B8:C8"/>
    <mergeCell ref="B31:C31"/>
    <mergeCell ref="B4:C4"/>
    <mergeCell ref="A55:A58"/>
    <mergeCell ref="B55:C55"/>
    <mergeCell ref="A35:C35"/>
    <mergeCell ref="B5:C5"/>
    <mergeCell ref="M55:M57"/>
    <mergeCell ref="A29:A34"/>
    <mergeCell ref="B7:C7"/>
    <mergeCell ref="B9:C9"/>
    <mergeCell ref="A10:C10"/>
    <mergeCell ref="B30:C30"/>
    <mergeCell ref="B34:C34"/>
    <mergeCell ref="B32:C32"/>
    <mergeCell ref="B37:C37"/>
    <mergeCell ref="A36:A40"/>
    <mergeCell ref="B36:C36"/>
    <mergeCell ref="B40:C40"/>
    <mergeCell ref="B33:C33"/>
    <mergeCell ref="M29:M33"/>
    <mergeCell ref="M42:M46"/>
    <mergeCell ref="M17:M20"/>
  </mergeCells>
  <pageMargins left="0.25" right="0.25" top="0.75" bottom="0.75" header="0.3" footer="0.3"/>
  <pageSetup paperSize="9" scale="63" orientation="landscape" r:id="rId1"/>
  <rowBreaks count="1" manualBreakCount="1">
    <brk id="4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KLASYFIKACJE DRUŻYNOWA I INDYWI</vt:lpstr>
      <vt:lpstr>POSZCZEGÓLNE TURNIEJE</vt:lpstr>
      <vt:lpstr>'KLASYFIKACJE DRUŻYNOWA I INDYWI'!Obszar_wydruku</vt:lpstr>
      <vt:lpstr>'POSZCZEGÓLNE TURNIEJE'!Obszar_wydruku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OSIR</dc:creator>
  <cp:lastModifiedBy>user</cp:lastModifiedBy>
  <cp:lastPrinted>2026-01-06T09:01:28Z</cp:lastPrinted>
  <dcterms:created xsi:type="dcterms:W3CDTF">2012-11-13T11:32:04Z</dcterms:created>
  <dcterms:modified xsi:type="dcterms:W3CDTF">2026-02-13T18:42:31Z</dcterms:modified>
</cp:coreProperties>
</file>